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5355" windowWidth="19230" windowHeight="6750"/>
  </bookViews>
  <sheets>
    <sheet name="Mortgage" sheetId="1" r:id="rId1"/>
    <sheet name="LTV distribution" sheetId="2" r:id="rId2"/>
    <sheet name="Seasoning" sheetId="4" r:id="rId3"/>
    <sheet name="Amortisation profile" sheetId="7" r:id="rId4"/>
    <sheet name="Public sector" sheetId="6" r:id="rId5"/>
  </sheets>
  <definedNames>
    <definedName name="_xlnm.Print_Titles" localSheetId="0">Mortgage!$1:$4</definedName>
    <definedName name="_xlnm.Print_Titles" localSheetId="4">'Public sector'!$1:$4</definedName>
  </definedNames>
  <calcPr calcId="125725"/>
</workbook>
</file>

<file path=xl/calcChain.xml><?xml version="1.0" encoding="utf-8"?>
<calcChain xmlns="http://schemas.openxmlformats.org/spreadsheetml/2006/main">
  <c r="B7" i="4"/>
  <c r="B7" i="2"/>
  <c r="C93" i="1"/>
  <c r="C28" l="1"/>
  <c r="H5" i="7"/>
  <c r="H6"/>
  <c r="C7" i="2"/>
  <c r="G5" i="7" l="1"/>
  <c r="F5"/>
  <c r="E5"/>
  <c r="D5"/>
  <c r="C5"/>
  <c r="B5"/>
  <c r="G6"/>
  <c r="F6"/>
  <c r="E6"/>
  <c r="D6"/>
  <c r="C6"/>
  <c r="B6"/>
  <c r="F7" i="4"/>
  <c r="E7"/>
  <c r="D7"/>
  <c r="C7"/>
  <c r="F6"/>
  <c r="E6"/>
  <c r="D6"/>
  <c r="C6"/>
  <c r="B6"/>
  <c r="F5"/>
  <c r="E5"/>
  <c r="D5"/>
  <c r="C5"/>
  <c r="B5"/>
  <c r="H7" i="2"/>
  <c r="G7"/>
  <c r="F7"/>
  <c r="E7"/>
  <c r="D7"/>
  <c r="H6"/>
  <c r="G6"/>
  <c r="F6"/>
  <c r="E6"/>
  <c r="D6"/>
  <c r="C6"/>
  <c r="B6"/>
  <c r="H5"/>
  <c r="G5"/>
  <c r="F5"/>
  <c r="E5"/>
  <c r="D5"/>
  <c r="C5"/>
  <c r="B5"/>
  <c r="C86" i="1"/>
  <c r="C83" l="1"/>
  <c r="C31"/>
  <c r="C26"/>
  <c r="C22"/>
</calcChain>
</file>

<file path=xl/sharedStrings.xml><?xml version="1.0" encoding="utf-8"?>
<sst xmlns="http://schemas.openxmlformats.org/spreadsheetml/2006/main" count="310" uniqueCount="184">
  <si>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</si>
  <si>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</si>
  <si>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</si>
  <si>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</si>
  <si>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</si>
  <si>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</si>
  <si>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</si>
  <si>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</si>
  <si>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</si>
  <si>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</si>
  <si>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</si>
  <si>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</si>
  <si>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</si>
  <si>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</si>
  <si>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</si>
  <si>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</si>
  <si>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</si>
  <si>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</si>
  <si>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</si>
  <si>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</si>
  <si>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</si>
  <si>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</si>
  <si>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</si>
  <si>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</si>
  <si>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</si>
  <si>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</si>
  <si>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</si>
  <si>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</si>
  <si>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</si>
  <si>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</si>
  <si>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</si>
  <si>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</si>
  <si>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</si>
  <si>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</si>
  <si>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</si>
  <si>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by regions</t>
  </si>
  <si>
    <t>when applicable</t>
  </si>
  <si>
    <t>september 2012</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</si>
  <si>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</si>
  <si>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</si>
  <si>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</si>
  <si>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</si>
  <si>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</si>
  <si>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rgb="FFFF0000"/>
        <rFont val="Calibri"/>
        <family val="2"/>
        <scheme val="minor"/>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</si>
  <si>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</si>
  <si>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</si>
  <si>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</si>
  <si>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</si>
  <si>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</si>
  <si>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</si>
  <si>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</si>
  <si>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</si>
  <si>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</si>
  <si>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</si>
  <si>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</si>
  <si>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</si>
  <si>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</si>
  <si>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</si>
  <si>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</si>
  <si>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</si>
  <si>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</si>
  <si>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</si>
  <si>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</si>
  <si>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</si>
  <si>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</si>
  <si>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</si>
  <si>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</si>
  <si>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</si>
  <si>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</si>
  <si>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</si>
  <si>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</si>
  <si>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</si>
  <si>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</si>
  <si>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</si>
  <si>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</si>
  <si>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</si>
  <si>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</si>
  <si>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</si>
  <si>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</si>
  <si>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</si>
  <si>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</si>
  <si>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</si>
  <si>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</si>
  <si>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</si>
  <si>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</si>
  <si>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</si>
  <si>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</si>
  <si>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</si>
  <si>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</si>
  <si>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</si>
  <si>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scheme val="minor"/>
      </rPr>
      <t xml:space="preserve">of which: </t>
    </r>
    <r>
      <rPr>
        <sz val="11"/>
        <rFont val="Calibri"/>
        <family val="2"/>
        <scheme val="minor"/>
      </rPr>
      <t>Loans for primary residence:</t>
    </r>
  </si>
  <si>
    <r>
      <rPr>
        <i/>
        <sz val="11"/>
        <rFont val="Calibri"/>
        <family val="2"/>
        <scheme val="minor"/>
      </rPr>
      <t>of which</t>
    </r>
    <r>
      <rPr>
        <sz val="11"/>
        <rFont val="Calibri"/>
        <family val="2"/>
        <scheme val="minor"/>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</si>
  <si>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</si>
  <si>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</si>
  <si>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</si>
  <si>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</si>
  <si>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</si>
  <si>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</si>
  <si>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</si>
  <si>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</si>
  <si>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</si>
  <si>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</si>
  <si>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</si>
  <si>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</si>
  <si>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</si>
  <si>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</si>
  <si>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</si>
  <si>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</si>
  <si>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</si>
  <si>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</si>
  <si>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</si>
  <si>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</si>
  <si>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</si>
  <si>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</si>
  <si>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</si>
  <si>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</si>
  <si>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rgb="FF0066FF"/>
        <rFont val="Calibri"/>
        <family val="2"/>
        <scheme val="minor"/>
      </rPr>
      <t>cover assets</t>
    </r>
    <r>
      <rPr>
        <sz val="11"/>
        <color theme="1"/>
        <rFont val="Calibri"/>
        <family val="2"/>
        <scheme val="minor"/>
      </rPr>
      <t xml:space="preserve"> and </t>
    </r>
    <r>
      <rPr>
        <b/>
        <sz val="11"/>
        <color rgb="FF0066FF"/>
        <rFont val="Calibri"/>
        <family val="2"/>
        <scheme val="minor"/>
      </rPr>
      <t>eligible assets</t>
    </r>
    <r>
      <rPr>
        <sz val="11"/>
        <color theme="1"/>
        <rFont val="Calibri"/>
        <family val="2"/>
        <scheme val="minor"/>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</si>
  <si>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</si>
  <si>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</si>
  <si>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</si>
  <si>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</si>
  <si>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</si>
  <si>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</si>
  <si>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</si>
  <si>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</si>
  <si>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</si>
  <si>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</si>
  <si>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</si>
  <si>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</si>
  <si>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</si>
  <si>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</si>
  <si>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</si>
  <si>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</si>
  <si>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</si>
  <si>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</si>
  <si>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</si>
  <si>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</si>
  <si>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scheme val="minor"/>
      </rPr>
      <t xml:space="preserve">(rate constant </t>
    </r>
    <r>
      <rPr>
        <i/>
        <sz val="11"/>
        <rFont val="Calibri"/>
        <family val="2"/>
      </rPr>
      <t>≥</t>
    </r>
    <r>
      <rPr>
        <i/>
        <sz val="11"/>
        <rFont val="Calibri"/>
        <family val="2"/>
        <scheme val="minor"/>
      </rPr>
      <t xml:space="preserve"> 1 year)</t>
    </r>
  </si>
  <si>
    <r>
      <t xml:space="preserve">Floating Rate </t>
    </r>
    <r>
      <rPr>
        <i/>
        <sz val="11"/>
        <rFont val="Calibri"/>
        <family val="2"/>
        <scheme val="minor"/>
      </rPr>
      <t>(rate constant &lt; 1 year)</t>
    </r>
  </si>
  <si>
    <t>% over total amount in Euros (end of the period exchange rate)</t>
  </si>
  <si>
    <t>Non-euro</t>
  </si>
  <si>
    <t>Moody's</t>
  </si>
  <si>
    <t>S&amp;P</t>
  </si>
  <si>
    <t>Fitch</t>
  </si>
  <si>
    <t>RATINGS</t>
  </si>
  <si>
    <t>CB Programme</t>
  </si>
  <si>
    <t>June 2014</t>
  </si>
  <si>
    <r>
      <t xml:space="preserve">*Note on the format: Bar graph. Vertical stacked bars splitted by </t>
    </r>
    <r>
      <rPr>
        <i/>
        <u/>
        <sz val="12"/>
        <color theme="4"/>
        <rFont val="Calibri"/>
        <family val="2"/>
        <scheme val="minor"/>
      </rPr>
      <t>Retained covered bonds</t>
    </r>
    <r>
      <rPr>
        <i/>
        <sz val="12"/>
        <color theme="4"/>
        <rFont val="Calibri"/>
        <family val="2"/>
        <scheme val="minor"/>
      </rPr>
      <t xml:space="preserve"> and </t>
    </r>
    <r>
      <rPr>
        <i/>
        <u/>
        <sz val="12"/>
        <color theme="4"/>
        <rFont val="Calibri"/>
        <family val="2"/>
        <scheme val="minor"/>
      </rPr>
      <t>Public Covered bonds</t>
    </r>
    <r>
      <rPr>
        <i/>
        <sz val="12"/>
        <color theme="4"/>
        <rFont val="Calibri"/>
        <family val="2"/>
        <scheme val="minor"/>
      </rPr>
      <t>*</t>
    </r>
  </si>
  <si>
    <t>Note: Total, residential and commercial</t>
  </si>
  <si>
    <t>*Note: line chart comparing amortization profile of the cover pool vs outstanding covered bonds*</t>
  </si>
  <si>
    <t>Kutxabank S.A.</t>
  </si>
  <si>
    <t>Ba1 Neg</t>
  </si>
  <si>
    <t>BBB- Stable</t>
  </si>
  <si>
    <t>BBB Pos</t>
  </si>
  <si>
    <t>-</t>
  </si>
  <si>
    <t>A2</t>
  </si>
  <si>
    <t>not</t>
  </si>
  <si>
    <t xml:space="preserve">Amortisation profile </t>
  </si>
  <si>
    <t>Cover pool</t>
  </si>
  <si>
    <t>Outstanding Covered Bonds</t>
  </si>
  <si>
    <t>Retained</t>
  </si>
  <si>
    <t>Public</t>
  </si>
  <si>
    <t>yes, but there are not any</t>
  </si>
  <si>
    <t>Andalucia</t>
  </si>
  <si>
    <t>Aragon</t>
  </si>
  <si>
    <t>Asturias</t>
  </si>
  <si>
    <t>Balearic Islands</t>
  </si>
  <si>
    <t>Basque Country</t>
  </si>
  <si>
    <t>Canary Islands</t>
  </si>
  <si>
    <t>Cantabria</t>
  </si>
  <si>
    <t>Castilla-La Mancha</t>
  </si>
  <si>
    <t>Castilla-Leon</t>
  </si>
  <si>
    <t>Catalonia</t>
  </si>
  <si>
    <t>Extremadura</t>
  </si>
  <si>
    <t>Galicia</t>
  </si>
  <si>
    <t>La Rioja</t>
  </si>
  <si>
    <t>Madrid</t>
  </si>
  <si>
    <t>Murcia</t>
  </si>
  <si>
    <t>Navarra</t>
  </si>
  <si>
    <t>Valencia</t>
  </si>
  <si>
    <t>GBP</t>
  </si>
  <si>
    <t>December 2014</t>
  </si>
  <si>
    <t>A</t>
  </si>
  <si>
    <t xml:space="preserve"> </t>
  </si>
</sst>
</file>

<file path=xl/styles.xml><?xml version="1.0" encoding="utf-8"?>
<styleSheet xmlns="http://schemas.openxmlformats.org/spreadsheetml/2006/main">
  <numFmts count="8">
    <numFmt numFmtId="44" formatCode="_-* #,##0.00\ &quot;€&quot;_-;\-* #,##0.00\ &quot;€&quot;_-;_-* &quot;-&quot;??\ &quot;€&quot;_-;_-@_-"/>
    <numFmt numFmtId="43" formatCode="_-* #,##0.00\ _€_-;\-* #,##0.00\ _€_-;_-* &quot;-&quot;??\ _€_-;_-@_-"/>
    <numFmt numFmtId="164" formatCode="_-[$€-2]\ * #,##0.00_-;\-[$€-2]\ * #,##0.00_-;_-[$€-2]\ * &quot;-&quot;??_-;_-@_-"/>
    <numFmt numFmtId="165" formatCode="_(* #,##0.00_);_(* \(#,##0.00\);_(* &quot;-&quot;??_);_(@_)"/>
    <numFmt numFmtId="166" formatCode="0.000"/>
    <numFmt numFmtId="167" formatCode="#,##0.00_ ;\-#,##0.00\ "/>
    <numFmt numFmtId="168" formatCode="_-* #,##0.00\ [$€-1]_-;\-* #,##0.00\ [$€-1]_-;_-* &quot;-&quot;??\ [$€-1]_-"/>
    <numFmt numFmtId="169" formatCode="_-* #,##0.00\ _P_t_s_-;\-* #,##0.00\ _P_t_s_-;_-* &quot;-&quot;??\ _P_t_s_-;_-@_-"/>
  </numFmts>
  <fonts count="48">
    <font>
      <sz val="11"/>
      <color theme="1"/>
      <name val="Calibri"/>
      <family val="2"/>
      <scheme val="minor"/>
    </font>
    <font>
      <sz val="11"/>
      <color theme="1"/>
      <name val="Calibri"/>
      <family val="2"/>
      <scheme val="minor"/>
    </font>
    <font>
      <b/>
      <sz val="11"/>
      <color theme="1"/>
      <name val="Calibri"/>
      <family val="2"/>
      <scheme val="minor"/>
    </font>
    <font>
      <b/>
      <sz val="12"/>
      <color rgb="FF00007A"/>
      <name val="Calibri"/>
      <family val="2"/>
      <scheme val="minor"/>
    </font>
    <font>
      <sz val="11"/>
      <color rgb="FFFF0000"/>
      <name val="Calibri"/>
      <family val="2"/>
      <scheme val="minor"/>
    </font>
    <font>
      <strike/>
      <sz val="11"/>
      <color theme="1"/>
      <name val="Calibri"/>
      <family val="2"/>
      <scheme val="minor"/>
    </font>
    <font>
      <sz val="10"/>
      <color theme="4"/>
      <name val="Calibri"/>
      <family val="2"/>
      <scheme val="minor"/>
    </font>
    <font>
      <sz val="11"/>
      <name val="Calibri"/>
      <family val="2"/>
      <scheme val="minor"/>
    </font>
    <font>
      <i/>
      <sz val="11"/>
      <color theme="1"/>
      <name val="Calibri"/>
      <family val="2"/>
      <scheme val="minor"/>
    </font>
    <font>
      <sz val="10"/>
      <color theme="1"/>
      <name val="Calibri"/>
      <family val="2"/>
      <scheme val="minor"/>
    </font>
    <font>
      <i/>
      <sz val="11"/>
      <name val="Calibri"/>
      <family val="2"/>
      <scheme val="minor"/>
    </font>
    <font>
      <sz val="11"/>
      <color theme="1"/>
      <name val="Calibri"/>
      <family val="2"/>
    </font>
    <font>
      <sz val="11"/>
      <color rgb="FF002060"/>
      <name val="Calibri"/>
      <family val="2"/>
      <scheme val="minor"/>
    </font>
    <font>
      <b/>
      <sz val="11"/>
      <color rgb="FF0066FF"/>
      <name val="Calibri"/>
      <family val="2"/>
      <scheme val="minor"/>
    </font>
    <font>
      <sz val="11"/>
      <color rgb="FF00B050"/>
      <name val="Calibri"/>
      <family val="2"/>
      <scheme val="minor"/>
    </font>
    <font>
      <b/>
      <sz val="12"/>
      <color theme="1"/>
      <name val="Calibri"/>
      <family val="2"/>
      <scheme val="minor"/>
    </font>
    <font>
      <sz val="12"/>
      <color theme="1"/>
      <name val="Calibri"/>
      <family val="2"/>
      <scheme val="minor"/>
    </font>
    <font>
      <u/>
      <sz val="11"/>
      <name val="Calibri"/>
      <family val="2"/>
      <scheme val="minor"/>
    </font>
    <font>
      <i/>
      <sz val="11"/>
      <color rgb="FF00B050"/>
      <name val="Calibri"/>
      <family val="2"/>
      <scheme val="minor"/>
    </font>
    <font>
      <u/>
      <sz val="11"/>
      <color rgb="FF00B050"/>
      <name val="Calibri"/>
      <family val="2"/>
      <scheme val="minor"/>
    </font>
    <font>
      <b/>
      <sz val="11"/>
      <name val="Calibri"/>
      <family val="2"/>
      <scheme val="minor"/>
    </font>
    <font>
      <b/>
      <sz val="14"/>
      <color rgb="FF00007A"/>
      <name val="Calibri"/>
      <family val="2"/>
      <scheme val="minor"/>
    </font>
    <font>
      <i/>
      <sz val="11"/>
      <name val="Calibri"/>
      <family val="2"/>
    </font>
    <font>
      <sz val="11"/>
      <color rgb="FF1F497D"/>
      <name val="Calibri"/>
      <family val="2"/>
      <scheme val="minor"/>
    </font>
    <font>
      <i/>
      <sz val="12"/>
      <color theme="4"/>
      <name val="Calibri"/>
      <family val="2"/>
      <scheme val="minor"/>
    </font>
    <font>
      <i/>
      <u/>
      <sz val="12"/>
      <color theme="4"/>
      <name val="Calibri"/>
      <family val="2"/>
      <scheme val="minor"/>
    </font>
    <font>
      <b/>
      <sz val="8"/>
      <color indexed="9"/>
      <name val="Tahoma"/>
      <family val="2"/>
    </font>
    <font>
      <b/>
      <sz val="10"/>
      <color indexed="10"/>
      <name val="Arial"/>
      <family val="2"/>
    </font>
    <font>
      <sz val="10"/>
      <name val="Arial"/>
      <family val="2"/>
    </font>
    <font>
      <sz val="12"/>
      <name val="Arial"/>
      <family val="2"/>
    </font>
    <font>
      <sz val="11"/>
      <color indexed="8"/>
      <name val="Calibri"/>
      <family val="2"/>
    </font>
    <font>
      <sz val="8"/>
      <color indexed="8"/>
      <name val="Tahoma"/>
      <family val="2"/>
    </font>
    <font>
      <b/>
      <sz val="8"/>
      <color indexed="8"/>
      <name val="Tahoma"/>
      <family val="2"/>
    </font>
    <font>
      <sz val="9"/>
      <color indexed="63"/>
      <name val="Arial"/>
      <family val="2"/>
    </font>
    <font>
      <b/>
      <sz val="9"/>
      <color indexed="63"/>
      <name val="Arial"/>
      <family val="2"/>
    </font>
    <font>
      <sz val="9"/>
      <color indexed="8"/>
      <name val="Arial"/>
      <family val="2"/>
    </font>
    <font>
      <sz val="18"/>
      <color indexed="62"/>
      <name val="Tahoma"/>
      <family val="2"/>
    </font>
    <font>
      <sz val="10"/>
      <name val="Arial"/>
      <family val="2"/>
    </font>
    <font>
      <b/>
      <sz val="10"/>
      <color indexed="10"/>
      <name val="Arial"/>
      <family val="2"/>
    </font>
    <font>
      <sz val="11"/>
      <color indexed="10"/>
      <name val="Calibri"/>
      <family val="2"/>
    </font>
    <font>
      <b/>
      <sz val="11"/>
      <color indexed="52"/>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color indexed="8"/>
      <name val="Arial"/>
      <family val="2"/>
    </font>
    <font>
      <i/>
      <sz val="11"/>
      <color indexed="23"/>
      <name val="Calibri"/>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001748"/>
        <bgColor indexed="64"/>
      </patternFill>
    </fill>
    <fill>
      <patternFill patternType="solid">
        <fgColor rgb="FF316AC5"/>
        <bgColor indexed="64"/>
      </patternFill>
    </fill>
    <fill>
      <patternFill patternType="solid">
        <fgColor rgb="FFBBC9DD"/>
        <bgColor indexed="64"/>
      </patternFill>
    </fill>
    <fill>
      <patternFill patternType="solid">
        <fgColor rgb="FFCCD7E6"/>
        <bgColor indexed="64"/>
      </patternFill>
    </fill>
    <fill>
      <patternFill patternType="solid">
        <fgColor rgb="FFABBDD5"/>
        <bgColor indexed="64"/>
      </patternFill>
    </fill>
    <fill>
      <patternFill patternType="solid">
        <fgColor rgb="FFFFFFFF"/>
        <bgColor indexed="64"/>
      </patternFill>
    </fill>
    <fill>
      <patternFill patternType="solid">
        <fgColor rgb="FFFFFFE1"/>
        <bgColor indexed="64"/>
      </patternFill>
    </fill>
    <fill>
      <patternFill patternType="solid">
        <fgColor rgb="FFDFEDFF"/>
        <bgColor indexed="64"/>
      </patternFill>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9"/>
      </patternFill>
    </fill>
    <fill>
      <patternFill patternType="solid">
        <fgColor indexed="55"/>
      </patternFill>
    </fill>
    <fill>
      <patternFill patternType="solid">
        <fgColor indexed="42"/>
      </patternFill>
    </fill>
    <fill>
      <patternFill patternType="solid">
        <fgColor indexed="26"/>
      </patternFill>
    </fill>
  </fills>
  <borders count="53">
    <border>
      <left/>
      <right/>
      <top/>
      <bottom/>
      <diagonal/>
    </border>
    <border>
      <left/>
      <right/>
      <top/>
      <bottom style="medium">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bottom style="hair">
        <color auto="1"/>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s>
  <cellStyleXfs count="140">
    <xf numFmtId="0" fontId="0" fillId="0" borderId="0"/>
    <xf numFmtId="44" fontId="1" fillId="0" borderId="0" applyFont="0" applyFill="0" applyBorder="0" applyAlignment="0" applyProtection="0"/>
    <xf numFmtId="0" fontId="26" fillId="5" borderId="34">
      <alignment horizontal="left" vertical="center" wrapText="1"/>
    </xf>
    <xf numFmtId="0" fontId="26" fillId="5" borderId="34">
      <alignment horizontal="left" vertical="center" wrapText="1"/>
    </xf>
    <xf numFmtId="0" fontId="26" fillId="6" borderId="34">
      <alignment horizontal="left" vertical="center" wrapText="1"/>
    </xf>
    <xf numFmtId="0" fontId="26" fillId="6" borderId="34">
      <alignment horizontal="left" vertical="center" wrapText="1"/>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5" fontId="28" fillId="0" borderId="0" applyFont="0" applyFill="0" applyBorder="0" applyAlignment="0" applyProtection="0"/>
    <xf numFmtId="165" fontId="28" fillId="0" borderId="0" applyFont="0" applyFill="0" applyBorder="0" applyAlignment="0" applyProtection="0"/>
    <xf numFmtId="0" fontId="29" fillId="0" borderId="0"/>
    <xf numFmtId="0" fontId="30" fillId="0" borderId="0"/>
    <xf numFmtId="0" fontId="28" fillId="0" borderId="0">
      <alignment horizontal="left" wrapText="1"/>
    </xf>
    <xf numFmtId="0" fontId="30" fillId="0" borderId="0"/>
    <xf numFmtId="9" fontId="28"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0" fontId="31" fillId="7" borderId="34">
      <alignment horizontal="left" vertical="top" wrapText="1"/>
    </xf>
    <xf numFmtId="0" fontId="31" fillId="7" borderId="34">
      <alignment horizontal="left" vertical="top" wrapText="1"/>
    </xf>
    <xf numFmtId="0" fontId="31" fillId="8" borderId="34">
      <alignment horizontal="left" vertical="top" wrapText="1"/>
    </xf>
    <xf numFmtId="0" fontId="32" fillId="9" borderId="34">
      <alignment horizontal="left" vertical="top" wrapText="1"/>
    </xf>
    <xf numFmtId="0" fontId="31" fillId="8" borderId="34">
      <alignment horizontal="left" vertical="top" wrapText="1"/>
    </xf>
    <xf numFmtId="0" fontId="32" fillId="7" borderId="34">
      <alignment horizontal="left" vertical="top" wrapText="1"/>
    </xf>
    <xf numFmtId="3" fontId="33" fillId="10" borderId="34">
      <alignment horizontal="right" vertical="top" wrapText="1"/>
    </xf>
    <xf numFmtId="0" fontId="32" fillId="7" borderId="34">
      <alignment horizontal="left" vertical="top" wrapText="1"/>
    </xf>
    <xf numFmtId="0" fontId="32" fillId="9" borderId="34">
      <alignment horizontal="left" vertical="top" wrapText="1"/>
    </xf>
    <xf numFmtId="4" fontId="33" fillId="10" borderId="34">
      <alignment horizontal="right" vertical="top" wrapText="1"/>
    </xf>
    <xf numFmtId="0" fontId="32" fillId="9" borderId="34">
      <alignment horizontal="left" vertical="top" wrapText="1"/>
    </xf>
    <xf numFmtId="3" fontId="33" fillId="10" borderId="34">
      <alignment horizontal="right" vertical="top" wrapText="1"/>
    </xf>
    <xf numFmtId="3" fontId="34" fillId="11" borderId="34">
      <alignment horizontal="right" vertical="top" wrapText="1"/>
    </xf>
    <xf numFmtId="3" fontId="33" fillId="10" borderId="34">
      <alignment horizontal="right" vertical="top" wrapText="1"/>
    </xf>
    <xf numFmtId="4" fontId="33" fillId="10" borderId="34">
      <alignment horizontal="right" vertical="top" wrapText="1"/>
    </xf>
    <xf numFmtId="4" fontId="34" fillId="11" borderId="34">
      <alignment horizontal="right" vertical="top" wrapText="1"/>
    </xf>
    <xf numFmtId="4" fontId="33" fillId="10" borderId="34">
      <alignment horizontal="right" vertical="top" wrapText="1"/>
    </xf>
    <xf numFmtId="3" fontId="35" fillId="11" borderId="34">
      <alignment horizontal="right" vertical="top" wrapText="1"/>
    </xf>
    <xf numFmtId="3" fontId="35" fillId="11" borderId="34">
      <alignment horizontal="right" vertical="top" wrapText="1"/>
    </xf>
    <xf numFmtId="4" fontId="35" fillId="11" borderId="34">
      <alignment horizontal="right" vertical="top" wrapText="1"/>
    </xf>
    <xf numFmtId="4" fontId="35" fillId="11" borderId="34">
      <alignment horizontal="right" vertical="top" wrapText="1"/>
    </xf>
    <xf numFmtId="3" fontId="34" fillId="11" borderId="34">
      <alignment horizontal="right" vertical="top" wrapText="1"/>
    </xf>
    <xf numFmtId="3" fontId="34" fillId="11" borderId="34">
      <alignment horizontal="right" vertical="top" wrapText="1"/>
    </xf>
    <xf numFmtId="4" fontId="34" fillId="11" borderId="34">
      <alignment horizontal="right" vertical="top" wrapText="1"/>
    </xf>
    <xf numFmtId="4" fontId="34" fillId="11" borderId="34">
      <alignment horizontal="right" vertical="top" wrapText="1"/>
    </xf>
    <xf numFmtId="0" fontId="36" fillId="12" borderId="34">
      <alignment horizontal="center" vertical="center" wrapText="1"/>
    </xf>
    <xf numFmtId="0" fontId="36" fillId="12" borderId="34">
      <alignment horizontal="center" vertical="center" wrapText="1"/>
    </xf>
    <xf numFmtId="0" fontId="37" fillId="0" borderId="0">
      <alignment horizontal="left" wrapText="1"/>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65" fontId="37" fillId="0" borderId="0" applyFont="0" applyFill="0" applyBorder="0" applyAlignment="0" applyProtection="0"/>
    <xf numFmtId="9" fontId="37" fillId="0" borderId="0" applyFont="0" applyFill="0" applyBorder="0" applyAlignment="0" applyProtection="0"/>
    <xf numFmtId="0" fontId="28" fillId="0" borderId="0"/>
    <xf numFmtId="4" fontId="33" fillId="10" borderId="34">
      <alignment horizontal="right" vertical="top" wrapText="1"/>
    </xf>
    <xf numFmtId="4" fontId="33" fillId="10" borderId="34">
      <alignment horizontal="right" vertical="top" wrapText="1"/>
    </xf>
    <xf numFmtId="0" fontId="26" fillId="13" borderId="34">
      <alignment horizontal="left" vertical="center" wrapText="1"/>
    </xf>
    <xf numFmtId="0" fontId="26" fillId="16" borderId="34">
      <alignment horizontal="left" vertical="center" wrapText="1"/>
    </xf>
    <xf numFmtId="0" fontId="31" fillId="15" borderId="34">
      <alignment horizontal="left" vertical="top" wrapText="1"/>
    </xf>
    <xf numFmtId="0" fontId="32" fillId="15" borderId="34">
      <alignment horizontal="left" vertical="top" wrapText="1"/>
    </xf>
    <xf numFmtId="4" fontId="33" fillId="14" borderId="34">
      <alignment horizontal="right" vertical="top" wrapText="1"/>
    </xf>
    <xf numFmtId="0" fontId="37" fillId="0" borderId="0"/>
    <xf numFmtId="0" fontId="28" fillId="0" borderId="0"/>
    <xf numFmtId="9" fontId="37" fillId="0" borderId="0" applyFont="0" applyFill="0" applyBorder="0" applyAlignment="0" applyProtection="0"/>
    <xf numFmtId="0" fontId="28" fillId="0" borderId="0">
      <alignment horizontal="left" wrapText="1"/>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5" fontId="28" fillId="0" borderId="0" applyFont="0" applyFill="0" applyBorder="0" applyAlignment="0" applyProtection="0"/>
    <xf numFmtId="9" fontId="28" fillId="0" borderId="0" applyFont="0" applyFill="0" applyBorder="0" applyAlignment="0" applyProtection="0"/>
    <xf numFmtId="0" fontId="28" fillId="0" borderId="0"/>
    <xf numFmtId="9" fontId="28" fillId="0" borderId="0" applyFont="0" applyFill="0" applyBorder="0" applyAlignment="0" applyProtection="0"/>
    <xf numFmtId="165" fontId="37" fillId="0" borderId="0" applyFont="0" applyFill="0" applyBorder="0" applyAlignment="0" applyProtection="0"/>
    <xf numFmtId="0" fontId="37" fillId="0" borderId="0">
      <alignment horizontal="left" wrapText="1"/>
    </xf>
    <xf numFmtId="0" fontId="39" fillId="0" borderId="0" applyNumberFormat="0" applyFill="0" applyBorder="0" applyAlignment="0" applyProtection="0"/>
    <xf numFmtId="0" fontId="40" fillId="17" borderId="47" applyNumberFormat="0" applyAlignment="0" applyProtection="0"/>
    <xf numFmtId="0" fontId="41" fillId="18" borderId="48" applyNumberFormat="0" applyAlignment="0" applyProtection="0"/>
    <xf numFmtId="0" fontId="42" fillId="19" borderId="0" applyNumberFormat="0" applyBorder="0" applyAlignment="0" applyProtection="0"/>
    <xf numFmtId="0" fontId="43" fillId="0" borderId="49" applyNumberFormat="0" applyFill="0" applyAlignment="0" applyProtection="0"/>
    <xf numFmtId="0" fontId="44" fillId="0" borderId="50" applyNumberFormat="0" applyFill="0" applyAlignment="0" applyProtection="0"/>
    <xf numFmtId="0" fontId="45" fillId="0" borderId="51" applyNumberFormat="0" applyFill="0" applyAlignment="0" applyProtection="0"/>
    <xf numFmtId="0" fontId="46" fillId="0" borderId="0">
      <alignment vertical="top"/>
    </xf>
    <xf numFmtId="168" fontId="28" fillId="0" borderId="0" applyFont="0" applyFill="0" applyBorder="0" applyAlignment="0" applyProtection="0"/>
    <xf numFmtId="0" fontId="47" fillId="0" borderId="0" applyNumberForma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43" fontId="30"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30" fillId="20" borderId="52"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cellStyleXfs>
  <cellXfs count="189">
    <xf numFmtId="0" fontId="0" fillId="0" borderId="0" xfId="0"/>
    <xf numFmtId="0" fontId="0" fillId="0" borderId="2" xfId="0" applyBorder="1"/>
    <xf numFmtId="0" fontId="0" fillId="0" borderId="2" xfId="0" applyBorder="1" applyAlignment="1">
      <alignment vertical="top"/>
    </xf>
    <xf numFmtId="0" fontId="5" fillId="0" borderId="2" xfId="0" applyFont="1" applyBorder="1"/>
    <xf numFmtId="0" fontId="0" fillId="0" borderId="3" xfId="0" applyBorder="1" applyAlignment="1">
      <alignment vertical="top"/>
    </xf>
    <xf numFmtId="0" fontId="6" fillId="0" borderId="2" xfId="0" applyFont="1" applyBorder="1" applyAlignment="1">
      <alignment horizontal="right"/>
    </xf>
    <xf numFmtId="164" fontId="0" fillId="0" borderId="2" xfId="1" applyNumberFormat="1" applyFont="1" applyBorder="1" applyAlignment="1">
      <alignment horizontal="center"/>
    </xf>
    <xf numFmtId="0" fontId="0" fillId="0" borderId="2" xfId="0" applyBorder="1" applyAlignment="1">
      <alignment horizontal="center"/>
    </xf>
    <xf numFmtId="0" fontId="0" fillId="0" borderId="2" xfId="0" applyBorder="1" applyAlignment="1">
      <alignment horizontal="center" vertical="top"/>
    </xf>
    <xf numFmtId="0" fontId="5" fillId="0" borderId="2" xfId="0" applyFont="1" applyBorder="1" applyAlignment="1">
      <alignment horizontal="center"/>
    </xf>
    <xf numFmtId="0" fontId="0" fillId="0" borderId="3" xfId="0" applyBorder="1" applyAlignment="1">
      <alignment horizontal="center" vertical="top"/>
    </xf>
    <xf numFmtId="0" fontId="8" fillId="0" borderId="2" xfId="0" applyFont="1" applyBorder="1"/>
    <xf numFmtId="0" fontId="8" fillId="0" borderId="3" xfId="0" applyFont="1" applyBorder="1" applyAlignment="1">
      <alignment vertical="top"/>
    </xf>
    <xf numFmtId="0" fontId="0" fillId="0" borderId="1" xfId="0" applyBorder="1"/>
    <xf numFmtId="0" fontId="11" fillId="0" borderId="1" xfId="0" applyFont="1" applyBorder="1"/>
    <xf numFmtId="0" fontId="0" fillId="0" borderId="3" xfId="0" applyBorder="1" applyAlignment="1">
      <alignment horizontal="left" vertical="top"/>
    </xf>
    <xf numFmtId="0" fontId="21"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3" fillId="0" borderId="0" xfId="0" applyFont="1" applyProtection="1">
      <protection locked="0"/>
    </xf>
    <xf numFmtId="0" fontId="2" fillId="0" borderId="5" xfId="0" applyFont="1" applyBorder="1" applyAlignment="1" applyProtection="1">
      <alignment horizontal="center"/>
      <protection locked="0"/>
    </xf>
    <xf numFmtId="0" fontId="0" fillId="0" borderId="7" xfId="0" applyBorder="1" applyProtection="1">
      <protection locked="0"/>
    </xf>
    <xf numFmtId="0" fontId="20" fillId="0" borderId="5" xfId="0" applyFont="1" applyBorder="1" applyAlignment="1" applyProtection="1">
      <alignment horizontal="center"/>
      <protection locked="0"/>
    </xf>
    <xf numFmtId="0" fontId="0" fillId="0" borderId="5" xfId="0" applyBorder="1" applyProtection="1">
      <protection locked="0"/>
    </xf>
    <xf numFmtId="0" fontId="2" fillId="0" borderId="6" xfId="0" applyFont="1" applyBorder="1" applyAlignment="1" applyProtection="1">
      <alignment horizontal="center"/>
      <protection locked="0"/>
    </xf>
    <xf numFmtId="0" fontId="0" fillId="0" borderId="5" xfId="0" applyBorder="1" applyAlignment="1" applyProtection="1">
      <alignment horizontal="center"/>
      <protection locked="0"/>
    </xf>
    <xf numFmtId="0" fontId="14" fillId="0" borderId="0" xfId="0" applyFont="1" applyBorder="1" applyProtection="1">
      <protection locked="0"/>
    </xf>
    <xf numFmtId="0" fontId="2"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2" fillId="0" borderId="35" xfId="0" applyFont="1" applyBorder="1" applyProtection="1">
      <protection locked="0"/>
    </xf>
    <xf numFmtId="0" fontId="2" fillId="0" borderId="36" xfId="0" applyFont="1" applyBorder="1" applyAlignment="1" applyProtection="1">
      <alignment horizontal="center"/>
      <protection locked="0"/>
    </xf>
    <xf numFmtId="0" fontId="2" fillId="0" borderId="37" xfId="0" applyFont="1" applyBorder="1" applyAlignment="1" applyProtection="1">
      <alignment horizontal="center"/>
      <protection locked="0"/>
    </xf>
    <xf numFmtId="0" fontId="2" fillId="0" borderId="38" xfId="0" applyFont="1" applyBorder="1" applyProtection="1">
      <protection locked="0"/>
    </xf>
    <xf numFmtId="0" fontId="20"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2" fillId="0" borderId="41" xfId="0" applyFont="1" applyBorder="1" applyProtection="1">
      <protection locked="0"/>
    </xf>
    <xf numFmtId="0" fontId="20"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2" fillId="0" borderId="44" xfId="0" applyFont="1" applyBorder="1" applyProtection="1">
      <protection locked="0"/>
    </xf>
    <xf numFmtId="0" fontId="20"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5" fillId="4" borderId="6" xfId="0"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0" fillId="3" borderId="0" xfId="0" applyFill="1" applyBorder="1" applyProtection="1">
      <protection locked="0"/>
    </xf>
    <xf numFmtId="0" fontId="0" fillId="3" borderId="0" xfId="0" applyFill="1" applyProtection="1">
      <protection locked="0"/>
    </xf>
    <xf numFmtId="0" fontId="7" fillId="0" borderId="15" xfId="0" applyFont="1" applyBorder="1" applyProtection="1">
      <protection locked="0"/>
    </xf>
    <xf numFmtId="0" fontId="0" fillId="0" borderId="16" xfId="0" applyBorder="1" applyProtection="1">
      <protection locked="0"/>
    </xf>
    <xf numFmtId="0" fontId="8" fillId="0" borderId="17" xfId="0" applyFont="1" applyBorder="1" applyProtection="1">
      <protection locked="0"/>
    </xf>
    <xf numFmtId="0" fontId="7" fillId="0" borderId="18" xfId="0" applyFont="1" applyBorder="1" applyProtection="1">
      <protection locked="0"/>
    </xf>
    <xf numFmtId="0" fontId="7" fillId="0" borderId="2" xfId="0" applyFont="1" applyBorder="1" applyAlignment="1" applyProtection="1">
      <alignment horizontal="center"/>
      <protection locked="0"/>
    </xf>
    <xf numFmtId="0" fontId="0" fillId="0" borderId="2" xfId="0" applyBorder="1" applyProtection="1">
      <protection locked="0"/>
    </xf>
    <xf numFmtId="0" fontId="8" fillId="0" borderId="19" xfId="0" applyFont="1" applyBorder="1" applyProtection="1">
      <protection locked="0"/>
    </xf>
    <xf numFmtId="0" fontId="0" fillId="0" borderId="18" xfId="0" applyBorder="1" applyProtection="1">
      <protection locked="0"/>
    </xf>
    <xf numFmtId="0" fontId="8" fillId="0" borderId="20" xfId="0" applyFont="1" applyBorder="1" applyProtection="1">
      <protection locked="0"/>
    </xf>
    <xf numFmtId="0" fontId="7" fillId="0" borderId="2" xfId="0" applyFont="1" applyBorder="1" applyProtection="1">
      <protection locked="0"/>
    </xf>
    <xf numFmtId="0" fontId="7" fillId="0" borderId="18" xfId="0" applyFont="1" applyBorder="1" applyAlignment="1" applyProtection="1">
      <alignment vertical="center"/>
      <protection locked="0"/>
    </xf>
    <xf numFmtId="0" fontId="7" fillId="0" borderId="2" xfId="0" applyFont="1" applyBorder="1" applyAlignment="1" applyProtection="1">
      <alignment vertical="center"/>
      <protection locked="0"/>
    </xf>
    <xf numFmtId="0" fontId="8" fillId="0" borderId="20" xfId="0" applyFont="1" applyBorder="1" applyAlignment="1" applyProtection="1">
      <alignment wrapText="1"/>
      <protection locked="0"/>
    </xf>
    <xf numFmtId="0" fontId="0" fillId="0" borderId="21" xfId="0" applyBorder="1" applyProtection="1">
      <protection locked="0"/>
    </xf>
    <xf numFmtId="164" fontId="0" fillId="0" borderId="22" xfId="1" applyNumberFormat="1" applyFont="1" applyBorder="1" applyAlignment="1" applyProtection="1">
      <alignment horizontal="center"/>
      <protection locked="0"/>
    </xf>
    <xf numFmtId="0" fontId="0" fillId="0" borderId="22" xfId="0" applyBorder="1" applyProtection="1">
      <protection locked="0"/>
    </xf>
    <xf numFmtId="0" fontId="8" fillId="0" borderId="23" xfId="0" applyFont="1" applyBorder="1" applyProtection="1">
      <protection locked="0"/>
    </xf>
    <xf numFmtId="0" fontId="0" fillId="0" borderId="0" xfId="0" applyBorder="1" applyProtection="1">
      <protection locked="0"/>
    </xf>
    <xf numFmtId="0" fontId="8" fillId="0" borderId="0" xfId="0" applyFont="1" applyBorder="1" applyAlignment="1" applyProtection="1">
      <alignment horizontal="center"/>
      <protection locked="0"/>
    </xf>
    <xf numFmtId="0" fontId="8" fillId="0" borderId="0" xfId="0" applyFont="1" applyBorder="1" applyProtection="1">
      <protection locked="0"/>
    </xf>
    <xf numFmtId="0" fontId="20" fillId="2" borderId="15" xfId="0" applyFont="1" applyFill="1" applyBorder="1" applyProtection="1">
      <protection locked="0"/>
    </xf>
    <xf numFmtId="0" fontId="7" fillId="2" borderId="16" xfId="0" applyFont="1" applyFill="1" applyBorder="1" applyAlignment="1" applyProtection="1">
      <alignment horizontal="center"/>
      <protection locked="0"/>
    </xf>
    <xf numFmtId="0" fontId="7" fillId="2" borderId="16" xfId="0" applyFont="1" applyFill="1" applyBorder="1" applyProtection="1">
      <protection locked="0"/>
    </xf>
    <xf numFmtId="0" fontId="10" fillId="2" borderId="17" xfId="0" applyFont="1" applyFill="1" applyBorder="1" applyProtection="1">
      <protection locked="0"/>
    </xf>
    <xf numFmtId="0" fontId="0" fillId="0" borderId="2" xfId="0" applyBorder="1" applyAlignment="1" applyProtection="1">
      <alignment horizontal="center"/>
      <protection locked="0"/>
    </xf>
    <xf numFmtId="0" fontId="7" fillId="0" borderId="18" xfId="0" applyFont="1" applyFill="1" applyBorder="1" applyAlignment="1" applyProtection="1">
      <alignment vertical="top"/>
      <protection locked="0"/>
    </xf>
    <xf numFmtId="0" fontId="7" fillId="0" borderId="2" xfId="0" applyFont="1" applyBorder="1" applyAlignment="1" applyProtection="1">
      <alignment horizontal="center" vertical="top"/>
      <protection locked="0"/>
    </xf>
    <xf numFmtId="0" fontId="17" fillId="0" borderId="2"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0" fillId="0" borderId="20" xfId="0" applyBorder="1" applyProtection="1">
      <protection locked="0"/>
    </xf>
    <xf numFmtId="0" fontId="8" fillId="0" borderId="18" xfId="0" applyFont="1" applyBorder="1" applyAlignment="1" applyProtection="1">
      <alignment horizontal="right"/>
      <protection locked="0"/>
    </xf>
    <xf numFmtId="0" fontId="8" fillId="0" borderId="32" xfId="0" applyFont="1" applyBorder="1" applyAlignment="1" applyProtection="1">
      <alignment horizontal="right"/>
      <protection locked="0"/>
    </xf>
    <xf numFmtId="0" fontId="0" fillId="0" borderId="4" xfId="0" applyBorder="1" applyAlignment="1" applyProtection="1">
      <alignment horizontal="center"/>
      <protection locked="0"/>
    </xf>
    <xf numFmtId="0" fontId="0" fillId="0" borderId="4" xfId="0" applyBorder="1" applyProtection="1">
      <protection locked="0"/>
    </xf>
    <xf numFmtId="0" fontId="0" fillId="0" borderId="33" xfId="0" applyBorder="1" applyProtection="1">
      <protection locked="0"/>
    </xf>
    <xf numFmtId="0" fontId="10" fillId="0" borderId="21" xfId="0" applyFont="1" applyBorder="1" applyAlignment="1" applyProtection="1">
      <alignment horizontal="left"/>
      <protection locked="0"/>
    </xf>
    <xf numFmtId="0" fontId="7" fillId="0" borderId="22" xfId="0" applyFont="1" applyBorder="1" applyAlignment="1" applyProtection="1">
      <alignment horizontal="center"/>
      <protection locked="0"/>
    </xf>
    <xf numFmtId="0" fontId="7" fillId="0" borderId="22" xfId="0" applyFont="1" applyBorder="1" applyProtection="1">
      <protection locked="0"/>
    </xf>
    <xf numFmtId="0" fontId="0" fillId="0" borderId="23" xfId="0" applyBorder="1" applyProtection="1">
      <protection locked="0"/>
    </xf>
    <xf numFmtId="0" fontId="18" fillId="0" borderId="0" xfId="0" applyFont="1" applyBorder="1" applyAlignment="1" applyProtection="1">
      <alignment horizontal="left"/>
      <protection locked="0"/>
    </xf>
    <xf numFmtId="0" fontId="14" fillId="0" borderId="0" xfId="0" applyFont="1" applyBorder="1" applyAlignment="1" applyProtection="1">
      <alignment horizontal="center"/>
      <protection locked="0"/>
    </xf>
    <xf numFmtId="0" fontId="2" fillId="0" borderId="34" xfId="0" applyFont="1" applyBorder="1" applyProtection="1">
      <protection locked="0"/>
    </xf>
    <xf numFmtId="0" fontId="24" fillId="0" borderId="0" xfId="0" applyFont="1" applyBorder="1" applyAlignment="1" applyProtection="1">
      <alignment horizontal="left"/>
      <protection locked="0"/>
    </xf>
    <xf numFmtId="0" fontId="23" fillId="0" borderId="0" xfId="0" applyFont="1" applyProtection="1">
      <protection locked="0"/>
    </xf>
    <xf numFmtId="0" fontId="0" fillId="0" borderId="15" xfId="0" applyBorder="1" applyProtection="1">
      <protection locked="0"/>
    </xf>
    <xf numFmtId="0" fontId="8" fillId="0" borderId="16"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26" xfId="0" applyBorder="1" applyProtection="1">
      <protection locked="0"/>
    </xf>
    <xf numFmtId="0" fontId="8" fillId="0" borderId="26" xfId="0" applyFont="1" applyBorder="1" applyAlignment="1" applyProtection="1">
      <alignment horizontal="center"/>
      <protection locked="0"/>
    </xf>
    <xf numFmtId="0" fontId="8" fillId="0" borderId="26" xfId="0" applyFont="1" applyBorder="1" applyProtection="1">
      <protection locked="0"/>
    </xf>
    <xf numFmtId="0" fontId="7" fillId="0" borderId="24" xfId="0" applyFont="1" applyBorder="1" applyProtection="1">
      <protection locked="0"/>
    </xf>
    <xf numFmtId="0" fontId="0" fillId="0" borderId="3" xfId="0" applyBorder="1" applyAlignment="1" applyProtection="1">
      <alignment horizontal="center"/>
      <protection locked="0"/>
    </xf>
    <xf numFmtId="0" fontId="0" fillId="0" borderId="3" xfId="0" applyBorder="1" applyProtection="1">
      <protection locked="0"/>
    </xf>
    <xf numFmtId="0" fontId="4" fillId="0" borderId="18" xfId="0" applyFont="1" applyBorder="1" applyProtection="1">
      <protection locked="0"/>
    </xf>
    <xf numFmtId="0" fontId="4" fillId="0" borderId="2" xfId="0" applyFont="1" applyBorder="1" applyAlignment="1" applyProtection="1">
      <alignment horizontal="center"/>
      <protection locked="0"/>
    </xf>
    <xf numFmtId="0" fontId="4" fillId="0" borderId="2" xfId="0" applyFont="1" applyBorder="1" applyProtection="1">
      <protection locked="0"/>
    </xf>
    <xf numFmtId="0" fontId="7" fillId="0" borderId="21" xfId="0" applyFont="1" applyBorder="1" applyProtection="1">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0" fontId="9" fillId="0" borderId="0" xfId="0" applyFont="1" applyBorder="1" applyProtection="1">
      <protection locked="0"/>
    </xf>
    <xf numFmtId="0" fontId="7" fillId="0" borderId="3" xfId="0" applyFont="1" applyBorder="1" applyProtection="1">
      <protection locked="0"/>
    </xf>
    <xf numFmtId="0" fontId="0" fillId="0" borderId="18" xfId="0" applyFill="1" applyBorder="1" applyAlignment="1" applyProtection="1">
      <alignment horizontal="left" vertical="top"/>
      <protection locked="0"/>
    </xf>
    <xf numFmtId="0" fontId="0" fillId="0" borderId="2" xfId="0"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4" fillId="0" borderId="22" xfId="0" applyFont="1" applyBorder="1" applyProtection="1">
      <protection locked="0"/>
    </xf>
    <xf numFmtId="0" fontId="8" fillId="0" borderId="2" xfId="0" applyFont="1" applyBorder="1" applyProtection="1">
      <protection locked="0"/>
    </xf>
    <xf numFmtId="0" fontId="10" fillId="0" borderId="2" xfId="0" applyFont="1" applyBorder="1" applyProtection="1">
      <protection locked="0"/>
    </xf>
    <xf numFmtId="0" fontId="2" fillId="0" borderId="18" xfId="0" applyFont="1" applyBorder="1" applyAlignment="1" applyProtection="1">
      <alignment horizontal="right" vertical="center" wrapText="1"/>
      <protection locked="0"/>
    </xf>
    <xf numFmtId="0" fontId="7" fillId="0" borderId="18" xfId="0" applyFont="1" applyBorder="1" applyAlignment="1" applyProtection="1">
      <alignment horizontal="right" vertical="center"/>
      <protection locked="0"/>
    </xf>
    <xf numFmtId="0" fontId="2" fillId="0" borderId="21" xfId="0" applyFont="1" applyBorder="1" applyAlignment="1" applyProtection="1">
      <alignment horizontal="right" vertical="center" wrapText="1"/>
      <protection locked="0"/>
    </xf>
    <xf numFmtId="0" fontId="0" fillId="0" borderId="0" xfId="0" applyBorder="1" applyAlignment="1" applyProtection="1">
      <alignment horizontal="right"/>
      <protection locked="0"/>
    </xf>
    <xf numFmtId="0" fontId="0" fillId="0" borderId="18"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6" xfId="0" applyBorder="1" applyAlignment="1" applyProtection="1">
      <alignment horizontal="center"/>
      <protection locked="0"/>
    </xf>
    <xf numFmtId="0" fontId="8" fillId="0" borderId="2" xfId="0" applyFont="1" applyBorder="1" applyAlignment="1" applyProtection="1">
      <alignment horizontal="center"/>
      <protection locked="0"/>
    </xf>
    <xf numFmtId="0" fontId="0" fillId="0" borderId="18" xfId="0" applyBorder="1" applyAlignment="1" applyProtection="1">
      <alignment horizontal="right"/>
      <protection locked="0"/>
    </xf>
    <xf numFmtId="0" fontId="0" fillId="0" borderId="21" xfId="0" applyBorder="1" applyAlignment="1" applyProtection="1">
      <alignment horizontal="right"/>
      <protection locked="0"/>
    </xf>
    <xf numFmtId="0" fontId="7" fillId="2" borderId="26" xfId="0" applyFont="1" applyFill="1" applyBorder="1" applyProtection="1">
      <protection locked="0"/>
    </xf>
    <xf numFmtId="0" fontId="14" fillId="0" borderId="18" xfId="0" applyFont="1" applyBorder="1" applyProtection="1">
      <protection locked="0"/>
    </xf>
    <xf numFmtId="0" fontId="17" fillId="0" borderId="2" xfId="0" applyFont="1" applyBorder="1" applyProtection="1">
      <protection locked="0"/>
    </xf>
    <xf numFmtId="0" fontId="7" fillId="0" borderId="2" xfId="0" applyFont="1" applyBorder="1" applyAlignment="1" applyProtection="1">
      <alignment horizontal="right"/>
      <protection locked="0"/>
    </xf>
    <xf numFmtId="0" fontId="12" fillId="0" borderId="26" xfId="0" applyFont="1" applyBorder="1" applyAlignment="1" applyProtection="1">
      <alignment horizontal="right"/>
      <protection locked="0"/>
    </xf>
    <xf numFmtId="0" fontId="12" fillId="0" borderId="0" xfId="0" applyFont="1" applyBorder="1" applyAlignment="1" applyProtection="1">
      <alignment horizontal="right"/>
      <protection locked="0"/>
    </xf>
    <xf numFmtId="0" fontId="0" fillId="0" borderId="30" xfId="0" applyBorder="1" applyProtection="1">
      <protection locked="0"/>
    </xf>
    <xf numFmtId="0" fontId="0" fillId="0" borderId="30" xfId="0" applyBorder="1" applyAlignment="1" applyProtection="1">
      <alignment horizontal="center"/>
      <protection locked="0"/>
    </xf>
    <xf numFmtId="0" fontId="10" fillId="0" borderId="18" xfId="0" applyFont="1" applyBorder="1" applyAlignment="1" applyProtection="1">
      <alignment horizontal="right"/>
      <protection locked="0"/>
    </xf>
    <xf numFmtId="0" fontId="8" fillId="0" borderId="21" xfId="0" applyFont="1" applyBorder="1" applyAlignment="1" applyProtection="1">
      <alignment horizontal="right"/>
      <protection locked="0"/>
    </xf>
    <xf numFmtId="0" fontId="20" fillId="0" borderId="24" xfId="0" applyFont="1" applyBorder="1" applyProtection="1">
      <protection locked="0"/>
    </xf>
    <xf numFmtId="0" fontId="14" fillId="0" borderId="32" xfId="0" applyFont="1" applyBorder="1" applyProtection="1">
      <protection locked="0"/>
    </xf>
    <xf numFmtId="0" fontId="8" fillId="0" borderId="33" xfId="0" applyFont="1" applyBorder="1" applyProtection="1">
      <protection locked="0"/>
    </xf>
    <xf numFmtId="0" fontId="0" fillId="0" borderId="0" xfId="0" applyBorder="1" applyAlignment="1" applyProtection="1">
      <alignment horizontal="left" vertical="top"/>
      <protection locked="0"/>
    </xf>
    <xf numFmtId="0" fontId="9" fillId="0" borderId="0" xfId="0" applyFont="1" applyBorder="1" applyAlignment="1" applyProtection="1">
      <alignment horizontal="center" vertical="top"/>
      <protection locked="0"/>
    </xf>
    <xf numFmtId="0" fontId="9" fillId="0" borderId="0"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2" fontId="0" fillId="0" borderId="2" xfId="0" applyNumberFormat="1" applyBorder="1" applyAlignment="1" applyProtection="1">
      <alignment horizontal="center"/>
      <protection locked="0"/>
    </xf>
    <xf numFmtId="2" fontId="0" fillId="0" borderId="4" xfId="0" applyNumberFormat="1" applyBorder="1" applyAlignment="1" applyProtection="1">
      <alignment horizontal="center"/>
      <protection locked="0"/>
    </xf>
    <xf numFmtId="0" fontId="0" fillId="0" borderId="0" xfId="0" applyBorder="1"/>
    <xf numFmtId="2" fontId="0" fillId="0" borderId="0" xfId="0" applyNumberFormat="1"/>
    <xf numFmtId="0" fontId="0" fillId="0" borderId="0" xfId="0" applyAlignment="1">
      <alignment horizontal="left" indent="1"/>
    </xf>
    <xf numFmtId="2" fontId="8" fillId="0" borderId="0" xfId="0" applyNumberFormat="1" applyFont="1"/>
    <xf numFmtId="3" fontId="0" fillId="0" borderId="16" xfId="0" applyNumberFormat="1" applyBorder="1" applyAlignment="1" applyProtection="1">
      <alignment horizontal="center"/>
      <protection locked="0"/>
    </xf>
    <xf numFmtId="2" fontId="7" fillId="0" borderId="2" xfId="0" applyNumberFormat="1" applyFont="1" applyBorder="1" applyAlignment="1" applyProtection="1">
      <alignment horizontal="center"/>
      <protection locked="0"/>
    </xf>
    <xf numFmtId="2" fontId="7" fillId="0" borderId="3" xfId="0" applyNumberFormat="1" applyFont="1" applyBorder="1" applyAlignment="1" applyProtection="1">
      <alignment horizontal="center"/>
      <protection locked="0"/>
    </xf>
    <xf numFmtId="2" fontId="7" fillId="0" borderId="22" xfId="0" applyNumberFormat="1" applyFont="1" applyBorder="1" applyAlignment="1" applyProtection="1">
      <alignment horizontal="center"/>
      <protection locked="0"/>
    </xf>
    <xf numFmtId="2" fontId="7" fillId="0" borderId="2" xfId="0" applyNumberFormat="1" applyFont="1" applyBorder="1" applyAlignment="1" applyProtection="1">
      <alignment horizontal="right"/>
      <protection locked="0"/>
    </xf>
    <xf numFmtId="2" fontId="0" fillId="0" borderId="22" xfId="0" applyNumberFormat="1" applyBorder="1" applyAlignment="1" applyProtection="1">
      <alignment horizontal="center"/>
      <protection locked="0"/>
    </xf>
    <xf numFmtId="167" fontId="7" fillId="0" borderId="16" xfId="1" applyNumberFormat="1" applyFont="1" applyBorder="1" applyAlignment="1" applyProtection="1">
      <alignment horizontal="right"/>
      <protection locked="0"/>
    </xf>
    <xf numFmtId="167" fontId="7" fillId="0" borderId="2" xfId="1" applyNumberFormat="1" applyFont="1" applyBorder="1" applyAlignment="1" applyProtection="1">
      <alignment horizontal="right"/>
      <protection locked="0"/>
    </xf>
    <xf numFmtId="167" fontId="0" fillId="0" borderId="2" xfId="1" applyNumberFormat="1" applyFont="1" applyBorder="1" applyAlignment="1" applyProtection="1">
      <alignment horizontal="right"/>
      <protection locked="0"/>
    </xf>
    <xf numFmtId="167" fontId="7" fillId="0" borderId="2" xfId="1" applyNumberFormat="1" applyFont="1" applyBorder="1" applyAlignment="1" applyProtection="1">
      <alignment horizontal="right" vertical="center"/>
      <protection locked="0"/>
    </xf>
    <xf numFmtId="167" fontId="7" fillId="0" borderId="3" xfId="0" applyNumberFormat="1" applyFont="1" applyBorder="1" applyAlignment="1" applyProtection="1">
      <alignment horizontal="center"/>
      <protection locked="0"/>
    </xf>
    <xf numFmtId="167" fontId="0" fillId="0" borderId="2" xfId="0" applyNumberFormat="1" applyBorder="1" applyAlignment="1" applyProtection="1">
      <alignment horizontal="center"/>
      <protection locked="0"/>
    </xf>
    <xf numFmtId="0" fontId="9" fillId="3" borderId="0" xfId="0" applyFont="1" applyFill="1" applyAlignment="1">
      <alignment horizontal="right"/>
    </xf>
    <xf numFmtId="2" fontId="0" fillId="0" borderId="0" xfId="0" applyNumberFormat="1" applyProtection="1">
      <protection locked="0"/>
    </xf>
    <xf numFmtId="0" fontId="2" fillId="0" borderId="0" xfId="0" applyFont="1" applyProtection="1">
      <protection locked="0"/>
    </xf>
    <xf numFmtId="166" fontId="7" fillId="0" borderId="2" xfId="0" applyNumberFormat="1" applyFont="1" applyBorder="1" applyAlignment="1" applyProtection="1">
      <alignment horizontal="center"/>
      <protection locked="0"/>
    </xf>
    <xf numFmtId="0" fontId="9" fillId="0" borderId="4" xfId="0" applyFont="1" applyBorder="1" applyAlignment="1" applyProtection="1">
      <alignment horizontal="left" vertical="top" wrapText="1"/>
      <protection locked="0"/>
    </xf>
    <xf numFmtId="0" fontId="9" fillId="0" borderId="0" xfId="0" applyFont="1" applyBorder="1" applyAlignment="1" applyProtection="1">
      <alignment horizontal="left" vertical="top"/>
      <protection locked="0"/>
    </xf>
    <xf numFmtId="0" fontId="9" fillId="0" borderId="30" xfId="0" applyFont="1"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8" fillId="0" borderId="33" xfId="0" applyFont="1" applyBorder="1" applyAlignment="1" applyProtection="1">
      <alignment horizontal="left" vertical="top"/>
      <protection locked="0"/>
    </xf>
    <xf numFmtId="0" fontId="8" fillId="0" borderId="28" xfId="0" applyFont="1" applyBorder="1" applyAlignment="1" applyProtection="1">
      <alignment horizontal="left" vertical="top"/>
      <protection locked="0"/>
    </xf>
    <xf numFmtId="0" fontId="8" fillId="0" borderId="31" xfId="0" applyFont="1" applyBorder="1" applyAlignment="1" applyProtection="1">
      <alignment horizontal="left" vertical="top"/>
      <protection locked="0"/>
    </xf>
    <xf numFmtId="0" fontId="9" fillId="0" borderId="4" xfId="0" applyFont="1" applyBorder="1" applyAlignment="1" applyProtection="1">
      <alignment horizontal="center" vertical="top" wrapText="1"/>
      <protection locked="0"/>
    </xf>
    <xf numFmtId="0" fontId="9" fillId="0" borderId="0" xfId="0" applyFont="1" applyBorder="1" applyAlignment="1" applyProtection="1">
      <alignment horizontal="center" vertical="top"/>
      <protection locked="0"/>
    </xf>
    <xf numFmtId="0" fontId="9" fillId="0" borderId="30" xfId="0" applyFont="1" applyBorder="1" applyAlignment="1" applyProtection="1">
      <alignment horizontal="center" vertical="top"/>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4" xfId="0" applyBorder="1" applyAlignment="1" applyProtection="1">
      <alignment horizontal="left" vertical="center"/>
      <protection locked="0"/>
    </xf>
  </cellXfs>
  <cellStyles count="140">
    <cellStyle name="Advertencia" xfId="71"/>
    <cellStyle name="Calcular" xfId="72"/>
    <cellStyle name="Celda comprob." xfId="73"/>
    <cellStyle name="Correcto" xfId="74"/>
    <cellStyle name="dimension title" xfId="2"/>
    <cellStyle name="dimension title 2" xfId="3"/>
    <cellStyle name="dimension title_By property" xfId="54"/>
    <cellStyle name="Encabez. 1" xfId="75"/>
    <cellStyle name="Encabez. 2" xfId="76"/>
    <cellStyle name="Encabezado 3" xfId="77"/>
    <cellStyle name="Estilo 1" xfId="78"/>
    <cellStyle name="Euro" xfId="79"/>
    <cellStyle name="Explicación" xfId="80"/>
    <cellStyle name="fact heading" xfId="4"/>
    <cellStyle name="fact heading 2" xfId="5"/>
    <cellStyle name="fact heading_By property" xfId="55"/>
    <cellStyle name="Hipervínculo 2" xfId="6"/>
    <cellStyle name="Hipervínculo 3" xfId="47"/>
    <cellStyle name="Hipervínculo 3 2" xfId="63"/>
    <cellStyle name="Hipervínculo visitado 2" xfId="7"/>
    <cellStyle name="Hipervínculo visitado 3" xfId="48"/>
    <cellStyle name="Hipervínculo visitado 3 2" xfId="64"/>
    <cellStyle name="l]_x000d__x000a_Path=M:\RIOCEN01_x000d__x000a_Name=Carlos Emilio Brousse_x000d__x000a_DDEApps=nsf,nsg,nsh,ntf,ns2,ors,org_x000d__x000a_SmartIcons=Todos_x000d__x000a_" xfId="60"/>
    <cellStyle name="Millares 2" xfId="8"/>
    <cellStyle name="Millares 2 10" xfId="82"/>
    <cellStyle name="Millares 2 11" xfId="83"/>
    <cellStyle name="Millares 2 12" xfId="84"/>
    <cellStyle name="Millares 2 13" xfId="85"/>
    <cellStyle name="Millares 2 14" xfId="86"/>
    <cellStyle name="Millares 2 15" xfId="87"/>
    <cellStyle name="Millares 2 16" xfId="81"/>
    <cellStyle name="Millares 2 2" xfId="69"/>
    <cellStyle name="Millares 2 2 2" xfId="88"/>
    <cellStyle name="Millares 2 3" xfId="89"/>
    <cellStyle name="Millares 2 4" xfId="90"/>
    <cellStyle name="Millares 2 5" xfId="91"/>
    <cellStyle name="Millares 2 6" xfId="92"/>
    <cellStyle name="Millares 2 7" xfId="93"/>
    <cellStyle name="Millares 2 8" xfId="94"/>
    <cellStyle name="Millares 2 9" xfId="95"/>
    <cellStyle name="Millares 3" xfId="9"/>
    <cellStyle name="Millares 3 2" xfId="96"/>
    <cellStyle name="Millares 4" xfId="49"/>
    <cellStyle name="Millares 4 2" xfId="65"/>
    <cellStyle name="Moneda" xfId="1" builtinId="4"/>
    <cellStyle name="No-definido" xfId="10"/>
    <cellStyle name="Normal" xfId="0" builtinId="0"/>
    <cellStyle name="Normal 10" xfId="97"/>
    <cellStyle name="Normal 2" xfId="11"/>
    <cellStyle name="Normal 2 10" xfId="98"/>
    <cellStyle name="Normal 2 11" xfId="99"/>
    <cellStyle name="Normal 2 12" xfId="100"/>
    <cellStyle name="Normal 2 13" xfId="101"/>
    <cellStyle name="Normal 2 14" xfId="102"/>
    <cellStyle name="Normal 2 15" xfId="103"/>
    <cellStyle name="Normal 2 16" xfId="104"/>
    <cellStyle name="Normal 2 2" xfId="12"/>
    <cellStyle name="Normal 2 2 2" xfId="105"/>
    <cellStyle name="Normal 2 3" xfId="13"/>
    <cellStyle name="Normal 2 3 2" xfId="106"/>
    <cellStyle name="Normal 2 4" xfId="51"/>
    <cellStyle name="Normal 2 5" xfId="107"/>
    <cellStyle name="Normal 2 6" xfId="108"/>
    <cellStyle name="Normal 2 7" xfId="109"/>
    <cellStyle name="Normal 2 8" xfId="110"/>
    <cellStyle name="Normal 2 9" xfId="111"/>
    <cellStyle name="Normal 3" xfId="46"/>
    <cellStyle name="Normal 3 2" xfId="59"/>
    <cellStyle name="Normal 3 2 2" xfId="67"/>
    <cellStyle name="Normal 3 3" xfId="62"/>
    <cellStyle name="Normal 4" xfId="70"/>
    <cellStyle name="Normal 4 2" xfId="112"/>
    <cellStyle name="Normal 5" xfId="113"/>
    <cellStyle name="Normal 6" xfId="114"/>
    <cellStyle name="Normal 7" xfId="115"/>
    <cellStyle name="Normal 7 2" xfId="116"/>
    <cellStyle name="Normal 7 3" xfId="117"/>
    <cellStyle name="Normal 7 4" xfId="118"/>
    <cellStyle name="Normal 7 5" xfId="119"/>
    <cellStyle name="Normal 7 6" xfId="120"/>
    <cellStyle name="Normal 7 7" xfId="121"/>
    <cellStyle name="Normal 7 8" xfId="122"/>
    <cellStyle name="Nota" xfId="123"/>
    <cellStyle name="Porcentual 2" xfId="14"/>
    <cellStyle name="Porcentual 2 10" xfId="124"/>
    <cellStyle name="Porcentual 2 11" xfId="125"/>
    <cellStyle name="Porcentual 2 12" xfId="126"/>
    <cellStyle name="Porcentual 2 13" xfId="127"/>
    <cellStyle name="Porcentual 2 14" xfId="128"/>
    <cellStyle name="Porcentual 2 15" xfId="129"/>
    <cellStyle name="Porcentual 2 2" xfId="15"/>
    <cellStyle name="Porcentual 2 2 2" xfId="130"/>
    <cellStyle name="Porcentual 2 3" xfId="16"/>
    <cellStyle name="Porcentual 2 3 2" xfId="132"/>
    <cellStyle name="Porcentual 2 3 3" xfId="131"/>
    <cellStyle name="Porcentual 2 4" xfId="133"/>
    <cellStyle name="Porcentual 2 5" xfId="134"/>
    <cellStyle name="Porcentual 2 6" xfId="135"/>
    <cellStyle name="Porcentual 2 7" xfId="136"/>
    <cellStyle name="Porcentual 2 8" xfId="137"/>
    <cellStyle name="Porcentual 2 9" xfId="138"/>
    <cellStyle name="Porcentual 3" xfId="17"/>
    <cellStyle name="Porcentual 3 2" xfId="61"/>
    <cellStyle name="Porcentual 3 2 2" xfId="68"/>
    <cellStyle name="Porcentual 3 2 3" xfId="139"/>
    <cellStyle name="Porcentual 4" xfId="18"/>
    <cellStyle name="Porcentual 5" xfId="50"/>
    <cellStyle name="Porcentual 5 2" xfId="66"/>
    <cellStyle name="style07" xfId="19"/>
    <cellStyle name="style07 2" xfId="20"/>
    <cellStyle name="style07_By property" xfId="56"/>
    <cellStyle name="style08" xfId="21"/>
    <cellStyle name="style08 2" xfId="22"/>
    <cellStyle name="style08 2 2" xfId="53"/>
    <cellStyle name="style08 3" xfId="23"/>
    <cellStyle name="style08 4" xfId="52"/>
    <cellStyle name="style08_By property" xfId="57"/>
    <cellStyle name="style09" xfId="24"/>
    <cellStyle name="style09 2" xfId="25"/>
    <cellStyle name="style09 3" xfId="26"/>
    <cellStyle name="style09_Hoja1" xfId="58"/>
    <cellStyle name="style10" xfId="27"/>
    <cellStyle name="style10 2" xfId="28"/>
    <cellStyle name="style10 3" xfId="29"/>
    <cellStyle name="style11" xfId="30"/>
    <cellStyle name="style11 2" xfId="31"/>
    <cellStyle name="style11 3" xfId="32"/>
    <cellStyle name="style12" xfId="33"/>
    <cellStyle name="style12 2" xfId="34"/>
    <cellStyle name="style12 3" xfId="35"/>
    <cellStyle name="style13" xfId="36"/>
    <cellStyle name="style13 2" xfId="37"/>
    <cellStyle name="style14" xfId="38"/>
    <cellStyle name="style14 2" xfId="39"/>
    <cellStyle name="style15" xfId="40"/>
    <cellStyle name="style15 2" xfId="41"/>
    <cellStyle name="style16" xfId="42"/>
    <cellStyle name="style16 2" xfId="43"/>
    <cellStyle name="title" xfId="44"/>
    <cellStyle name="title 2" xfId="45"/>
  </cellStyles>
  <dxfs count="0"/>
  <tableStyles count="0" defaultTableStyle="TableStyleMedium9" defaultPivotStyle="PivotStyleLight16"/>
  <colors>
    <mruColors>
      <color rgb="FF0066FF"/>
      <color rgb="FF00007A"/>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barChart>
        <c:barDir val="col"/>
        <c:grouping val="stacked"/>
        <c:ser>
          <c:idx val="0"/>
          <c:order val="0"/>
          <c:tx>
            <c:strRef>
              <c:f>'Amortisation profile'!$A$8</c:f>
              <c:strCache>
                <c:ptCount val="1"/>
                <c:pt idx="0">
                  <c:v>Public</c:v>
                </c:pt>
              </c:strCache>
            </c:strRef>
          </c:tx>
          <c:spPr>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profile'!$B$8:$H$8</c:f>
              <c:numCache>
                <c:formatCode>0.00</c:formatCode>
                <c:ptCount val="7"/>
                <c:pt idx="0">
                  <c:v>15.62146768279282</c:v>
                </c:pt>
                <c:pt idx="1">
                  <c:v>18.139825759096563</c:v>
                </c:pt>
                <c:pt idx="2">
                  <c:v>18.885936839448622</c:v>
                </c:pt>
                <c:pt idx="3">
                  <c:v>7.2655575316519041</c:v>
                </c:pt>
                <c:pt idx="4">
                  <c:v>3.574167813688419</c:v>
                </c:pt>
                <c:pt idx="5">
                  <c:v>19.53878402951058</c:v>
                </c:pt>
                <c:pt idx="6">
                  <c:v>1.3989582844036017</c:v>
                </c:pt>
              </c:numCache>
            </c:numRef>
          </c:val>
        </c:ser>
        <c:ser>
          <c:idx val="1"/>
          <c:order val="1"/>
          <c:tx>
            <c:strRef>
              <c:f>'Amortisation profile'!$A$7</c:f>
              <c:strCache>
                <c:ptCount val="1"/>
                <c:pt idx="0">
                  <c:v>Retained</c:v>
                </c:pt>
              </c:strCache>
            </c:strRef>
          </c:tx>
          <c:spPr>
            <a:solidFill>
              <a:schemeClr val="accent5">
                <a:lumMod val="60000"/>
                <a:lumOff val="40000"/>
              </a:schemeClr>
            </a:solidFill>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profile'!$B$7:$H$7</c:f>
              <c:numCache>
                <c:formatCode>0.00</c:formatCode>
                <c:ptCount val="7"/>
                <c:pt idx="0">
                  <c:v>2.984677499775084</c:v>
                </c:pt>
                <c:pt idx="1">
                  <c:v>2.0984374266054022</c:v>
                </c:pt>
                <c:pt idx="2">
                  <c:v>10.492187133027013</c:v>
                </c:pt>
                <c:pt idx="3">
                  <c:v>0</c:v>
                </c:pt>
                <c:pt idx="4">
                  <c:v>0</c:v>
                </c:pt>
                <c:pt idx="5">
                  <c:v>0</c:v>
                </c:pt>
                <c:pt idx="6">
                  <c:v>0</c:v>
                </c:pt>
              </c:numCache>
            </c:numRef>
          </c:val>
        </c:ser>
        <c:overlap val="100"/>
        <c:axId val="107826176"/>
        <c:axId val="107832064"/>
      </c:barChart>
      <c:catAx>
        <c:axId val="107826176"/>
        <c:scaling>
          <c:orientation val="minMax"/>
        </c:scaling>
        <c:axPos val="b"/>
        <c:numFmt formatCode="General" sourceLinked="1"/>
        <c:tickLblPos val="nextTo"/>
        <c:crossAx val="107832064"/>
        <c:crosses val="autoZero"/>
        <c:auto val="1"/>
        <c:lblAlgn val="ctr"/>
        <c:lblOffset val="100"/>
      </c:catAx>
      <c:valAx>
        <c:axId val="107832064"/>
        <c:scaling>
          <c:orientation val="minMax"/>
        </c:scaling>
        <c:axPos val="l"/>
        <c:majorGridlines/>
        <c:numFmt formatCode="0.00" sourceLinked="1"/>
        <c:tickLblPos val="nextTo"/>
        <c:crossAx val="107826176"/>
        <c:crosses val="autoZero"/>
        <c:crossBetween val="between"/>
      </c:valAx>
    </c:plotArea>
    <c:legend>
      <c:legendPos val="b"/>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'LTV distribution'!$A$4</c:f>
              <c:strCache>
                <c:ptCount val="1"/>
                <c:pt idx="0">
                  <c:v>LTV distribution</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distribution'!$B$5:$H$5</c:f>
              <c:numCache>
                <c:formatCode>0.00</c:formatCode>
                <c:ptCount val="7"/>
                <c:pt idx="0">
                  <c:v>39.392556410328559</c:v>
                </c:pt>
                <c:pt idx="1">
                  <c:v>14.339983011302152</c:v>
                </c:pt>
                <c:pt idx="2">
                  <c:v>16.784491040599427</c:v>
                </c:pt>
                <c:pt idx="3">
                  <c:v>14.668875996084394</c:v>
                </c:pt>
                <c:pt idx="4">
                  <c:v>9.0996826195696716</c:v>
                </c:pt>
                <c:pt idx="5">
                  <c:v>3.1294432101400078</c:v>
                </c:pt>
                <c:pt idx="6">
                  <c:v>2.5849677119757724</c:v>
                </c:pt>
              </c:numCache>
            </c:numRef>
          </c:val>
        </c:ser>
        <c:ser>
          <c:idx val="0"/>
          <c:order val="1"/>
          <c:tx>
            <c:strRef>
              <c:f>'LTV distribution'!$A$6</c:f>
              <c:strCache>
                <c:ptCount val="1"/>
                <c:pt idx="0">
                  <c:v>Residential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distribution'!$B$6:$H$6</c:f>
              <c:numCache>
                <c:formatCode>0.00</c:formatCode>
                <c:ptCount val="7"/>
                <c:pt idx="0">
                  <c:v>37.037145469370238</c:v>
                </c:pt>
                <c:pt idx="1">
                  <c:v>15.219648856255578</c:v>
                </c:pt>
                <c:pt idx="2">
                  <c:v>18.461721948985517</c:v>
                </c:pt>
                <c:pt idx="3">
                  <c:v>15.825243644474135</c:v>
                </c:pt>
                <c:pt idx="4">
                  <c:v>9.6203640501426211</c:v>
                </c:pt>
                <c:pt idx="5">
                  <c:v>3.0582458216961106</c:v>
                </c:pt>
                <c:pt idx="6">
                  <c:v>0.77763020907581393</c:v>
                </c:pt>
              </c:numCache>
            </c:numRef>
          </c:val>
        </c:ser>
        <c:ser>
          <c:idx val="2"/>
          <c:order val="2"/>
          <c:tx>
            <c:strRef>
              <c:f>'LTV distribution'!$A$7</c:f>
              <c:strCache>
                <c:ptCount val="1"/>
                <c:pt idx="0">
                  <c:v>Commercial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distribution'!$B$7:$H$7</c:f>
              <c:numCache>
                <c:formatCode>0.00</c:formatCode>
                <c:ptCount val="7"/>
                <c:pt idx="0">
                  <c:v>49.811428164229163</c:v>
                </c:pt>
                <c:pt idx="1">
                  <c:v>10.448888907303719</c:v>
                </c:pt>
                <c:pt idx="2">
                  <c:v>9.3654655821192225</c:v>
                </c:pt>
                <c:pt idx="3">
                  <c:v>9.5538253612128621</c:v>
                </c:pt>
                <c:pt idx="4">
                  <c:v>6.7965120961409138</c:v>
                </c:pt>
                <c:pt idx="5">
                  <c:v>3.4443761360725875</c:v>
                </c:pt>
                <c:pt idx="6">
                  <c:v>10.579503752921541</c:v>
                </c:pt>
              </c:numCache>
            </c:numRef>
          </c:val>
        </c:ser>
        <c:marker val="1"/>
        <c:axId val="107857408"/>
        <c:axId val="107858944"/>
      </c:lineChart>
      <c:catAx>
        <c:axId val="107857408"/>
        <c:scaling>
          <c:orientation val="minMax"/>
        </c:scaling>
        <c:axPos val="b"/>
        <c:majorTickMark val="none"/>
        <c:tickLblPos val="nextTo"/>
        <c:crossAx val="107858944"/>
        <c:crosses val="autoZero"/>
        <c:auto val="1"/>
        <c:lblAlgn val="ctr"/>
        <c:lblOffset val="100"/>
      </c:catAx>
      <c:valAx>
        <c:axId val="107858944"/>
        <c:scaling>
          <c:orientation val="minMax"/>
        </c:scaling>
        <c:axPos val="l"/>
        <c:majorGridlines/>
        <c:title>
          <c:tx>
            <c:rich>
              <a:bodyPr/>
              <a:lstStyle/>
              <a:p>
                <a:pPr>
                  <a:defRPr/>
                </a:pPr>
                <a:r>
                  <a:rPr lang="es-ES"/>
                  <a:t>Percentage of loans (%)</a:t>
                </a:r>
              </a:p>
            </c:rich>
          </c:tx>
        </c:title>
        <c:numFmt formatCode="0.00" sourceLinked="1"/>
        <c:majorTickMark val="none"/>
        <c:tickLblPos val="nextTo"/>
        <c:crossAx val="107857408"/>
        <c:crosses val="autoZero"/>
        <c:crossBetween val="between"/>
      </c:valAx>
    </c:plotArea>
    <c:legend>
      <c:legendPos val="b"/>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Seasoning!$A$4</c:f>
              <c:strCache>
                <c:ptCount val="1"/>
                <c:pt idx="0">
                  <c:v>Seasoning Distribution (months)</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Seasoning!$B$5:$F$5</c:f>
              <c:numCache>
                <c:formatCode>0.00</c:formatCode>
                <c:ptCount val="5"/>
                <c:pt idx="0">
                  <c:v>3.4136772925603305</c:v>
                </c:pt>
                <c:pt idx="1">
                  <c:v>2.77619503320087</c:v>
                </c:pt>
                <c:pt idx="2">
                  <c:v>5.2788685010478336</c:v>
                </c:pt>
                <c:pt idx="3">
                  <c:v>20.361574788678467</c:v>
                </c:pt>
                <c:pt idx="4">
                  <c:v>68.169684384511868</c:v>
                </c:pt>
              </c:numCache>
            </c:numRef>
          </c:val>
        </c:ser>
        <c:ser>
          <c:idx val="0"/>
          <c:order val="1"/>
          <c:tx>
            <c:strRef>
              <c:f>Seasoning!$A$6</c:f>
              <c:strCache>
                <c:ptCount val="1"/>
                <c:pt idx="0">
                  <c:v>Residential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Seasoning!$B$6:$F$6</c:f>
              <c:numCache>
                <c:formatCode>0.00</c:formatCode>
                <c:ptCount val="5"/>
                <c:pt idx="0">
                  <c:v>3.5093572164613898</c:v>
                </c:pt>
                <c:pt idx="1">
                  <c:v>2.5993816249386801</c:v>
                </c:pt>
                <c:pt idx="2">
                  <c:v>5.0175541294553598</c:v>
                </c:pt>
                <c:pt idx="3">
                  <c:v>21.693529837256829</c:v>
                </c:pt>
                <c:pt idx="4">
                  <c:v>67.180177191887736</c:v>
                </c:pt>
              </c:numCache>
            </c:numRef>
          </c:val>
        </c:ser>
        <c:ser>
          <c:idx val="2"/>
          <c:order val="2"/>
          <c:tx>
            <c:strRef>
              <c:f>Seasoning!$A$7</c:f>
              <c:strCache>
                <c:ptCount val="1"/>
                <c:pt idx="0">
                  <c:v>Commercial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Seasoning!$B$7:$F$7</c:f>
              <c:numCache>
                <c:formatCode>0.00</c:formatCode>
                <c:ptCount val="5"/>
                <c:pt idx="0">
                  <c:v>2.9904488702018002</c:v>
                </c:pt>
                <c:pt idx="1">
                  <c:v>3.5583074845867175</c:v>
                </c:pt>
                <c:pt idx="2">
                  <c:v>6.4347606121568059</c:v>
                </c:pt>
                <c:pt idx="3">
                  <c:v>14.469834798946341</c:v>
                </c:pt>
                <c:pt idx="4">
                  <c:v>72.546648234108346</c:v>
                </c:pt>
              </c:numCache>
            </c:numRef>
          </c:val>
        </c:ser>
        <c:marker val="1"/>
        <c:axId val="108040960"/>
        <c:axId val="108042496"/>
      </c:lineChart>
      <c:catAx>
        <c:axId val="108040960"/>
        <c:scaling>
          <c:orientation val="minMax"/>
        </c:scaling>
        <c:axPos val="b"/>
        <c:majorTickMark val="none"/>
        <c:tickLblPos val="nextTo"/>
        <c:crossAx val="108042496"/>
        <c:crosses val="autoZero"/>
        <c:auto val="1"/>
        <c:lblAlgn val="ctr"/>
        <c:lblOffset val="100"/>
      </c:catAx>
      <c:valAx>
        <c:axId val="108042496"/>
        <c:scaling>
          <c:orientation val="minMax"/>
        </c:scaling>
        <c:axPos val="l"/>
        <c:majorGridlines/>
        <c:title>
          <c:tx>
            <c:rich>
              <a:bodyPr/>
              <a:lstStyle/>
              <a:p>
                <a:pPr>
                  <a:defRPr/>
                </a:pPr>
                <a:r>
                  <a:rPr lang="es-ES"/>
                  <a:t>Percentage of loans (%)</a:t>
                </a:r>
              </a:p>
            </c:rich>
          </c:tx>
        </c:title>
        <c:numFmt formatCode="0.00" sourceLinked="1"/>
        <c:majorTickMark val="none"/>
        <c:tickLblPos val="nextTo"/>
        <c:crossAx val="108040960"/>
        <c:crosses val="autoZero"/>
        <c:crossBetween val="between"/>
      </c:valAx>
    </c:plotArea>
    <c:legend>
      <c:legendPos val="b"/>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'Amortisation profile'!$A$5</c:f>
              <c:strCache>
                <c:ptCount val="1"/>
                <c:pt idx="0">
                  <c:v>Cover pool</c:v>
                </c:pt>
              </c:strCache>
            </c:strRef>
          </c:tx>
          <c:spPr>
            <a:ln>
              <a:solidFill>
                <a:schemeClr val="accent5">
                  <a:lumMod val="60000"/>
                  <a:lumOff val="40000"/>
                </a:schemeClr>
              </a:solidFill>
            </a:ln>
          </c:spPr>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profile'!$B$5:$H$5</c:f>
              <c:numCache>
                <c:formatCode>0.00</c:formatCode>
                <c:ptCount val="7"/>
                <c:pt idx="0">
                  <c:v>4.7455855408445506</c:v>
                </c:pt>
                <c:pt idx="1">
                  <c:v>0.7605756437629333</c:v>
                </c:pt>
                <c:pt idx="2">
                  <c:v>1.0388130619060019</c:v>
                </c:pt>
                <c:pt idx="3">
                  <c:v>0.8848513226975907</c:v>
                </c:pt>
                <c:pt idx="4">
                  <c:v>0.97604908472852425</c:v>
                </c:pt>
                <c:pt idx="5">
                  <c:v>7.6017788765699308</c:v>
                </c:pt>
                <c:pt idx="6">
                  <c:v>83.992346469490471</c:v>
                </c:pt>
              </c:numCache>
            </c:numRef>
          </c:val>
        </c:ser>
        <c:ser>
          <c:idx val="0"/>
          <c:order val="1"/>
          <c:tx>
            <c:strRef>
              <c:f>'Amortisation profile'!$A$6</c:f>
              <c:strCache>
                <c:ptCount val="1"/>
                <c:pt idx="0">
                  <c:v>Outstanding Covered Bonds</c:v>
                </c:pt>
              </c:strCache>
            </c:strRef>
          </c:tx>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profile'!$B$6:$H$6</c:f>
              <c:numCache>
                <c:formatCode>0.00</c:formatCode>
                <c:ptCount val="7"/>
                <c:pt idx="0">
                  <c:v>18.6061451825679</c:v>
                </c:pt>
                <c:pt idx="1">
                  <c:v>20.238263185701964</c:v>
                </c:pt>
                <c:pt idx="2">
                  <c:v>29.378123972475635</c:v>
                </c:pt>
                <c:pt idx="3">
                  <c:v>7.2655575316519041</c:v>
                </c:pt>
                <c:pt idx="4">
                  <c:v>3.574167813688419</c:v>
                </c:pt>
                <c:pt idx="5">
                  <c:v>19.53878402951058</c:v>
                </c:pt>
                <c:pt idx="6">
                  <c:v>1.3989582844036017</c:v>
                </c:pt>
              </c:numCache>
            </c:numRef>
          </c:val>
        </c:ser>
        <c:marker val="1"/>
        <c:axId val="108092032"/>
        <c:axId val="108102016"/>
      </c:lineChart>
      <c:catAx>
        <c:axId val="108092032"/>
        <c:scaling>
          <c:orientation val="minMax"/>
        </c:scaling>
        <c:axPos val="b"/>
        <c:numFmt formatCode="General" sourceLinked="1"/>
        <c:majorTickMark val="none"/>
        <c:tickLblPos val="nextTo"/>
        <c:crossAx val="108102016"/>
        <c:crosses val="autoZero"/>
        <c:auto val="1"/>
        <c:lblAlgn val="ctr"/>
        <c:lblOffset val="100"/>
      </c:catAx>
      <c:valAx>
        <c:axId val="108102016"/>
        <c:scaling>
          <c:orientation val="minMax"/>
        </c:scaling>
        <c:axPos val="l"/>
        <c:majorGridlines/>
        <c:title>
          <c:tx>
            <c:rich>
              <a:bodyPr/>
              <a:lstStyle/>
              <a:p>
                <a:pPr>
                  <a:defRPr/>
                </a:pPr>
                <a:r>
                  <a:rPr lang="es-ES"/>
                  <a:t>Percentage of loans (%)</a:t>
                </a:r>
              </a:p>
            </c:rich>
          </c:tx>
        </c:title>
        <c:numFmt formatCode="0.00" sourceLinked="1"/>
        <c:majorTickMark val="none"/>
        <c:tickLblPos val="nextTo"/>
        <c:crossAx val="108092032"/>
        <c:crosses val="autoZero"/>
        <c:crossBetween val="between"/>
      </c:valAx>
    </c:plotArea>
    <c:legend>
      <c:legendPos val="b"/>
    </c:legend>
    <c:plotVisOnly val="1"/>
    <c:dispBlanksAs val="gap"/>
  </c:chart>
  <c:printSettings>
    <c:headerFooter/>
    <c:pageMargins b="0.75000000000000333" l="0.70000000000000062" r="0.70000000000000062" t="0.750000000000003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'LTV distribution'!$A$4</c:f>
              <c:strCache>
                <c:ptCount val="1"/>
                <c:pt idx="0">
                  <c:v>LTV distribution</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distribution'!$B$5:$H$5</c:f>
              <c:numCache>
                <c:formatCode>0.00</c:formatCode>
                <c:ptCount val="7"/>
                <c:pt idx="0">
                  <c:v>39.392556410328559</c:v>
                </c:pt>
                <c:pt idx="1">
                  <c:v>14.339983011302152</c:v>
                </c:pt>
                <c:pt idx="2">
                  <c:v>16.784491040599427</c:v>
                </c:pt>
                <c:pt idx="3">
                  <c:v>14.668875996084394</c:v>
                </c:pt>
                <c:pt idx="4">
                  <c:v>9.0996826195696716</c:v>
                </c:pt>
                <c:pt idx="5">
                  <c:v>3.1294432101400078</c:v>
                </c:pt>
                <c:pt idx="6">
                  <c:v>2.5849677119757724</c:v>
                </c:pt>
              </c:numCache>
            </c:numRef>
          </c:val>
        </c:ser>
        <c:ser>
          <c:idx val="0"/>
          <c:order val="1"/>
          <c:tx>
            <c:strRef>
              <c:f>'LTV distribution'!$A$6</c:f>
              <c:strCache>
                <c:ptCount val="1"/>
                <c:pt idx="0">
                  <c:v>Residential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distribution'!$B$6:$H$6</c:f>
              <c:numCache>
                <c:formatCode>0.00</c:formatCode>
                <c:ptCount val="7"/>
                <c:pt idx="0">
                  <c:v>37.037145469370238</c:v>
                </c:pt>
                <c:pt idx="1">
                  <c:v>15.219648856255578</c:v>
                </c:pt>
                <c:pt idx="2">
                  <c:v>18.461721948985517</c:v>
                </c:pt>
                <c:pt idx="3">
                  <c:v>15.825243644474135</c:v>
                </c:pt>
                <c:pt idx="4">
                  <c:v>9.6203640501426211</c:v>
                </c:pt>
                <c:pt idx="5">
                  <c:v>3.0582458216961106</c:v>
                </c:pt>
                <c:pt idx="6">
                  <c:v>0.77763020907581393</c:v>
                </c:pt>
              </c:numCache>
            </c:numRef>
          </c:val>
        </c:ser>
        <c:ser>
          <c:idx val="2"/>
          <c:order val="2"/>
          <c:tx>
            <c:strRef>
              <c:f>'LTV distribution'!$A$7</c:f>
              <c:strCache>
                <c:ptCount val="1"/>
                <c:pt idx="0">
                  <c:v>Commercial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distribution'!$B$7:$H$7</c:f>
              <c:numCache>
                <c:formatCode>0.00</c:formatCode>
                <c:ptCount val="7"/>
                <c:pt idx="0">
                  <c:v>49.811428164229163</c:v>
                </c:pt>
                <c:pt idx="1">
                  <c:v>10.448888907303719</c:v>
                </c:pt>
                <c:pt idx="2">
                  <c:v>9.3654655821192225</c:v>
                </c:pt>
                <c:pt idx="3">
                  <c:v>9.5538253612128621</c:v>
                </c:pt>
                <c:pt idx="4">
                  <c:v>6.7965120961409138</c:v>
                </c:pt>
                <c:pt idx="5">
                  <c:v>3.4443761360725875</c:v>
                </c:pt>
                <c:pt idx="6">
                  <c:v>10.579503752921541</c:v>
                </c:pt>
              </c:numCache>
            </c:numRef>
          </c:val>
        </c:ser>
        <c:marker val="1"/>
        <c:axId val="108133376"/>
        <c:axId val="108155648"/>
      </c:lineChart>
      <c:catAx>
        <c:axId val="108133376"/>
        <c:scaling>
          <c:orientation val="minMax"/>
        </c:scaling>
        <c:axPos val="b"/>
        <c:majorTickMark val="none"/>
        <c:tickLblPos val="nextTo"/>
        <c:crossAx val="108155648"/>
        <c:crosses val="autoZero"/>
        <c:auto val="1"/>
        <c:lblAlgn val="ctr"/>
        <c:lblOffset val="100"/>
      </c:catAx>
      <c:valAx>
        <c:axId val="108155648"/>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08133376"/>
        <c:crosses val="autoZero"/>
        <c:crossBetween val="between"/>
      </c:valAx>
    </c:plotArea>
    <c:legend>
      <c:legendPos val="b"/>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Seasoning!$A$4</c:f>
              <c:strCache>
                <c:ptCount val="1"/>
                <c:pt idx="0">
                  <c:v>Seasoning Distribution (months)</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Seasoning!$B$5:$F$5</c:f>
              <c:numCache>
                <c:formatCode>0.00</c:formatCode>
                <c:ptCount val="5"/>
                <c:pt idx="0">
                  <c:v>3.4136772925603305</c:v>
                </c:pt>
                <c:pt idx="1">
                  <c:v>2.77619503320087</c:v>
                </c:pt>
                <c:pt idx="2">
                  <c:v>5.2788685010478336</c:v>
                </c:pt>
                <c:pt idx="3">
                  <c:v>20.361574788678467</c:v>
                </c:pt>
                <c:pt idx="4">
                  <c:v>68.169684384511868</c:v>
                </c:pt>
              </c:numCache>
            </c:numRef>
          </c:val>
        </c:ser>
        <c:ser>
          <c:idx val="0"/>
          <c:order val="1"/>
          <c:tx>
            <c:strRef>
              <c:f>Seasoning!$A$6</c:f>
              <c:strCache>
                <c:ptCount val="1"/>
                <c:pt idx="0">
                  <c:v>Residential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Seasoning!$B$6:$F$6</c:f>
              <c:numCache>
                <c:formatCode>0.00</c:formatCode>
                <c:ptCount val="5"/>
                <c:pt idx="0">
                  <c:v>3.5093572164613898</c:v>
                </c:pt>
                <c:pt idx="1">
                  <c:v>2.5993816249386801</c:v>
                </c:pt>
                <c:pt idx="2">
                  <c:v>5.0175541294553598</c:v>
                </c:pt>
                <c:pt idx="3">
                  <c:v>21.693529837256829</c:v>
                </c:pt>
                <c:pt idx="4">
                  <c:v>67.180177191887736</c:v>
                </c:pt>
              </c:numCache>
            </c:numRef>
          </c:val>
        </c:ser>
        <c:ser>
          <c:idx val="2"/>
          <c:order val="2"/>
          <c:tx>
            <c:strRef>
              <c:f>Seasoning!$A$7</c:f>
              <c:strCache>
                <c:ptCount val="1"/>
                <c:pt idx="0">
                  <c:v>Commercial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Seasoning!$B$7:$F$7</c:f>
              <c:numCache>
                <c:formatCode>0.00</c:formatCode>
                <c:ptCount val="5"/>
                <c:pt idx="0">
                  <c:v>2.9904488702018002</c:v>
                </c:pt>
                <c:pt idx="1">
                  <c:v>3.5583074845867175</c:v>
                </c:pt>
                <c:pt idx="2">
                  <c:v>6.4347606121568059</c:v>
                </c:pt>
                <c:pt idx="3">
                  <c:v>14.469834798946341</c:v>
                </c:pt>
                <c:pt idx="4">
                  <c:v>72.546648234108346</c:v>
                </c:pt>
              </c:numCache>
            </c:numRef>
          </c:val>
        </c:ser>
        <c:marker val="1"/>
        <c:axId val="108222720"/>
        <c:axId val="108236800"/>
      </c:lineChart>
      <c:catAx>
        <c:axId val="108222720"/>
        <c:scaling>
          <c:orientation val="minMax"/>
        </c:scaling>
        <c:axPos val="b"/>
        <c:majorTickMark val="none"/>
        <c:tickLblPos val="nextTo"/>
        <c:crossAx val="108236800"/>
        <c:crosses val="autoZero"/>
        <c:auto val="1"/>
        <c:lblAlgn val="ctr"/>
        <c:lblOffset val="100"/>
      </c:catAx>
      <c:valAx>
        <c:axId val="108236800"/>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08222720"/>
        <c:crosses val="autoZero"/>
        <c:crossBetween val="between"/>
      </c:valAx>
    </c:plotArea>
    <c:legend>
      <c:legendPos val="b"/>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'Amortisation profile'!$A$5</c:f>
              <c:strCache>
                <c:ptCount val="1"/>
                <c:pt idx="0">
                  <c:v>Cover pool</c:v>
                </c:pt>
              </c:strCache>
            </c:strRef>
          </c:tx>
          <c:spPr>
            <a:ln>
              <a:solidFill>
                <a:schemeClr val="accent5">
                  <a:lumMod val="60000"/>
                  <a:lumOff val="40000"/>
                </a:schemeClr>
              </a:solidFill>
            </a:ln>
          </c:spPr>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profile'!$B$5:$H$5</c:f>
              <c:numCache>
                <c:formatCode>0.00</c:formatCode>
                <c:ptCount val="7"/>
                <c:pt idx="0">
                  <c:v>4.7455855408445506</c:v>
                </c:pt>
                <c:pt idx="1">
                  <c:v>0.7605756437629333</c:v>
                </c:pt>
                <c:pt idx="2">
                  <c:v>1.0388130619060019</c:v>
                </c:pt>
                <c:pt idx="3">
                  <c:v>0.8848513226975907</c:v>
                </c:pt>
                <c:pt idx="4">
                  <c:v>0.97604908472852425</c:v>
                </c:pt>
                <c:pt idx="5">
                  <c:v>7.6017788765699308</c:v>
                </c:pt>
                <c:pt idx="6">
                  <c:v>83.992346469490471</c:v>
                </c:pt>
              </c:numCache>
            </c:numRef>
          </c:val>
        </c:ser>
        <c:ser>
          <c:idx val="0"/>
          <c:order val="1"/>
          <c:tx>
            <c:strRef>
              <c:f>'Amortisation profile'!$A$6</c:f>
              <c:strCache>
                <c:ptCount val="1"/>
                <c:pt idx="0">
                  <c:v>Outstanding Covered Bonds</c:v>
                </c:pt>
              </c:strCache>
            </c:strRef>
          </c:tx>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profile'!$B$6:$H$6</c:f>
              <c:numCache>
                <c:formatCode>0.00</c:formatCode>
                <c:ptCount val="7"/>
                <c:pt idx="0">
                  <c:v>18.6061451825679</c:v>
                </c:pt>
                <c:pt idx="1">
                  <c:v>20.238263185701964</c:v>
                </c:pt>
                <c:pt idx="2">
                  <c:v>29.378123972475635</c:v>
                </c:pt>
                <c:pt idx="3">
                  <c:v>7.2655575316519041</c:v>
                </c:pt>
                <c:pt idx="4">
                  <c:v>3.574167813688419</c:v>
                </c:pt>
                <c:pt idx="5">
                  <c:v>19.53878402951058</c:v>
                </c:pt>
                <c:pt idx="6">
                  <c:v>1.3989582844036017</c:v>
                </c:pt>
              </c:numCache>
            </c:numRef>
          </c:val>
        </c:ser>
        <c:marker val="1"/>
        <c:axId val="108339584"/>
        <c:axId val="108341120"/>
      </c:lineChart>
      <c:catAx>
        <c:axId val="108339584"/>
        <c:scaling>
          <c:orientation val="minMax"/>
        </c:scaling>
        <c:axPos val="b"/>
        <c:numFmt formatCode="General" sourceLinked="1"/>
        <c:majorTickMark val="none"/>
        <c:tickLblPos val="nextTo"/>
        <c:crossAx val="108341120"/>
        <c:crosses val="autoZero"/>
        <c:auto val="1"/>
        <c:lblAlgn val="ctr"/>
        <c:lblOffset val="100"/>
      </c:catAx>
      <c:valAx>
        <c:axId val="108341120"/>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08339584"/>
        <c:crosses val="autoZero"/>
        <c:crossBetween val="between"/>
      </c:valAx>
    </c:plotArea>
    <c:legend>
      <c:legendPos val="b"/>
      <c:layout/>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plotArea>
      <c:layout/>
      <c:barChart>
        <c:barDir val="col"/>
        <c:grouping val="stacked"/>
        <c:ser>
          <c:idx val="0"/>
          <c:order val="0"/>
          <c:tx>
            <c:strRef>
              <c:f>'Amortisation profile'!$A$8</c:f>
              <c:strCache>
                <c:ptCount val="1"/>
                <c:pt idx="0">
                  <c:v>Public</c:v>
                </c:pt>
              </c:strCache>
            </c:strRef>
          </c:tx>
          <c:spPr>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profile'!$B$8:$H$8</c:f>
              <c:numCache>
                <c:formatCode>0.00</c:formatCode>
                <c:ptCount val="7"/>
                <c:pt idx="0">
                  <c:v>15.62146768279282</c:v>
                </c:pt>
                <c:pt idx="1">
                  <c:v>18.139825759096563</c:v>
                </c:pt>
                <c:pt idx="2">
                  <c:v>18.885936839448622</c:v>
                </c:pt>
                <c:pt idx="3">
                  <c:v>7.2655575316519041</c:v>
                </c:pt>
                <c:pt idx="4">
                  <c:v>3.574167813688419</c:v>
                </c:pt>
                <c:pt idx="5">
                  <c:v>19.53878402951058</c:v>
                </c:pt>
                <c:pt idx="6">
                  <c:v>1.3989582844036017</c:v>
                </c:pt>
              </c:numCache>
            </c:numRef>
          </c:val>
        </c:ser>
        <c:ser>
          <c:idx val="1"/>
          <c:order val="1"/>
          <c:tx>
            <c:strRef>
              <c:f>'Amortisation profile'!$A$7</c:f>
              <c:strCache>
                <c:ptCount val="1"/>
                <c:pt idx="0">
                  <c:v>Retained</c:v>
                </c:pt>
              </c:strCache>
            </c:strRef>
          </c:tx>
          <c:spPr>
            <a:solidFill>
              <a:schemeClr val="accent5">
                <a:lumMod val="60000"/>
                <a:lumOff val="40000"/>
              </a:schemeClr>
            </a:solidFill>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profile'!$B$7:$H$7</c:f>
              <c:numCache>
                <c:formatCode>0.00</c:formatCode>
                <c:ptCount val="7"/>
                <c:pt idx="0">
                  <c:v>2.984677499775084</c:v>
                </c:pt>
                <c:pt idx="1">
                  <c:v>2.0984374266054022</c:v>
                </c:pt>
                <c:pt idx="2">
                  <c:v>10.492187133027013</c:v>
                </c:pt>
                <c:pt idx="3">
                  <c:v>0</c:v>
                </c:pt>
                <c:pt idx="4">
                  <c:v>0</c:v>
                </c:pt>
                <c:pt idx="5">
                  <c:v>0</c:v>
                </c:pt>
                <c:pt idx="6">
                  <c:v>0</c:v>
                </c:pt>
              </c:numCache>
            </c:numRef>
          </c:val>
        </c:ser>
        <c:overlap val="100"/>
        <c:axId val="108370176"/>
        <c:axId val="108380160"/>
      </c:barChart>
      <c:catAx>
        <c:axId val="108370176"/>
        <c:scaling>
          <c:orientation val="minMax"/>
        </c:scaling>
        <c:axPos val="b"/>
        <c:numFmt formatCode="General" sourceLinked="1"/>
        <c:tickLblPos val="nextTo"/>
        <c:crossAx val="108380160"/>
        <c:crosses val="autoZero"/>
        <c:auto val="1"/>
        <c:lblAlgn val="ctr"/>
        <c:lblOffset val="100"/>
      </c:catAx>
      <c:valAx>
        <c:axId val="108380160"/>
        <c:scaling>
          <c:orientation val="minMax"/>
        </c:scaling>
        <c:axPos val="l"/>
        <c:majorGridlines/>
        <c:numFmt formatCode="0.00" sourceLinked="1"/>
        <c:tickLblPos val="nextTo"/>
        <c:crossAx val="108370176"/>
        <c:crosses val="autoZero"/>
        <c:crossBetween val="between"/>
      </c:valAx>
      <c:spPr>
        <a:noFill/>
        <a:ln w="25400">
          <a:noFill/>
        </a:ln>
      </c:spPr>
    </c:plotArea>
    <c:legend>
      <c:legendPos val="b"/>
      <c:layout/>
    </c:legend>
    <c:plotVisOnly val="1"/>
    <c:dispBlanksAs val="gap"/>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89647</xdr:rowOff>
    </xdr:from>
    <xdr:to>
      <xdr:col>1</xdr:col>
      <xdr:colOff>2619375</xdr:colOff>
      <xdr:row>3</xdr:row>
      <xdr:rowOff>80122</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291353" y="89647"/>
          <a:ext cx="2619375" cy="561975"/>
        </a:xfrm>
        <a:prstGeom prst="rect">
          <a:avLst/>
        </a:prstGeom>
        <a:noFill/>
        <a:ln w="9525">
          <a:noFill/>
          <a:miter lim="800000"/>
          <a:headEnd/>
          <a:tailEnd/>
        </a:ln>
      </xdr:spPr>
    </xdr:pic>
    <xdr:clientData/>
  </xdr:twoCellAnchor>
  <xdr:twoCellAnchor editAs="oneCell">
    <xdr:from>
      <xdr:col>4</xdr:col>
      <xdr:colOff>818030</xdr:colOff>
      <xdr:row>0</xdr:row>
      <xdr:rowOff>44821</xdr:rowOff>
    </xdr:from>
    <xdr:to>
      <xdr:col>4</xdr:col>
      <xdr:colOff>1721000</xdr:colOff>
      <xdr:row>3</xdr:row>
      <xdr:rowOff>133572</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8841442" y="44821"/>
          <a:ext cx="902970" cy="660251"/>
        </a:xfrm>
        <a:prstGeom prst="rect">
          <a:avLst/>
        </a:prstGeom>
        <a:noFill/>
        <a:ln w="9525">
          <a:noFill/>
          <a:miter lim="800000"/>
          <a:headEnd/>
          <a:tailEnd/>
        </a:ln>
        <a:effectLst/>
      </xdr:spPr>
    </xdr:pic>
    <xdr:clientData/>
  </xdr:twoCellAnchor>
  <xdr:twoCellAnchor>
    <xdr:from>
      <xdr:col>1</xdr:col>
      <xdr:colOff>1860177</xdr:colOff>
      <xdr:row>49</xdr:row>
      <xdr:rowOff>78441</xdr:rowOff>
    </xdr:from>
    <xdr:to>
      <xdr:col>4</xdr:col>
      <xdr:colOff>37540</xdr:colOff>
      <xdr:row>62</xdr:row>
      <xdr:rowOff>199464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2790265</xdr:colOff>
      <xdr:row>125</xdr:row>
      <xdr:rowOff>145676</xdr:rowOff>
    </xdr:from>
    <xdr:to>
      <xdr:col>4</xdr:col>
      <xdr:colOff>948578</xdr:colOff>
      <xdr:row>140</xdr:row>
      <xdr:rowOff>20170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347382</xdr:colOff>
      <xdr:row>200</xdr:row>
      <xdr:rowOff>190499</xdr:rowOff>
    </xdr:from>
    <xdr:to>
      <xdr:col>4</xdr:col>
      <xdr:colOff>515470</xdr:colOff>
      <xdr:row>212</xdr:row>
      <xdr:rowOff>179294</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2812676</xdr:colOff>
      <xdr:row>228</xdr:row>
      <xdr:rowOff>78441</xdr:rowOff>
    </xdr:from>
    <xdr:to>
      <xdr:col>4</xdr:col>
      <xdr:colOff>29695</xdr:colOff>
      <xdr:row>239</xdr:row>
      <xdr:rowOff>100853</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2767849</xdr:colOff>
      <xdr:row>0</xdr:row>
      <xdr:rowOff>78438</xdr:rowOff>
    </xdr:from>
    <xdr:to>
      <xdr:col>2</xdr:col>
      <xdr:colOff>1703290</xdr:colOff>
      <xdr:row>3</xdr:row>
      <xdr:rowOff>78438</xdr:rowOff>
    </xdr:to>
    <xdr:pic>
      <xdr:nvPicPr>
        <xdr:cNvPr id="9" name="8 Imagen" descr="https://coveredbondlabel.com/images/logo.jp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2958349" y="78438"/>
          <a:ext cx="2095500" cy="571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2266950</xdr:colOff>
      <xdr:row>8</xdr:row>
      <xdr:rowOff>52387</xdr:rowOff>
    </xdr:from>
    <xdr:to>
      <xdr:col>8</xdr:col>
      <xdr:colOff>200025</xdr:colOff>
      <xdr:row>22</xdr:row>
      <xdr:rowOff>128587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1314450</xdr:colOff>
      <xdr:row>8</xdr:row>
      <xdr:rowOff>42862</xdr:rowOff>
    </xdr:from>
    <xdr:to>
      <xdr:col>6</xdr:col>
      <xdr:colOff>0</xdr:colOff>
      <xdr:row>22</xdr:row>
      <xdr:rowOff>119062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9</xdr:row>
      <xdr:rowOff>19050</xdr:rowOff>
    </xdr:from>
    <xdr:to>
      <xdr:col>8</xdr:col>
      <xdr:colOff>342900</xdr:colOff>
      <xdr:row>23</xdr:row>
      <xdr:rowOff>95250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1409699</xdr:colOff>
      <xdr:row>25</xdr:row>
      <xdr:rowOff>19050</xdr:rowOff>
    </xdr:from>
    <xdr:to>
      <xdr:col>8</xdr:col>
      <xdr:colOff>361949</xdr:colOff>
      <xdr:row>39</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89647</xdr:rowOff>
    </xdr:from>
    <xdr:to>
      <xdr:col>1</xdr:col>
      <xdr:colOff>2619375</xdr:colOff>
      <xdr:row>3</xdr:row>
      <xdr:rowOff>80122</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190500" y="89647"/>
          <a:ext cx="2619375" cy="561975"/>
        </a:xfrm>
        <a:prstGeom prst="rect">
          <a:avLst/>
        </a:prstGeom>
        <a:noFill/>
        <a:ln w="9525">
          <a:noFill/>
          <a:miter lim="800000"/>
          <a:headEnd/>
          <a:tailEnd/>
        </a:ln>
      </xdr:spPr>
    </xdr:pic>
    <xdr:clientData/>
  </xdr:twoCellAnchor>
  <xdr:twoCellAnchor>
    <xdr:from>
      <xdr:col>3</xdr:col>
      <xdr:colOff>1961030</xdr:colOff>
      <xdr:row>0</xdr:row>
      <xdr:rowOff>112058</xdr:rowOff>
    </xdr:from>
    <xdr:to>
      <xdr:col>4</xdr:col>
      <xdr:colOff>2700618</xdr:colOff>
      <xdr:row>3</xdr:row>
      <xdr:rowOff>134470</xdr:rowOff>
    </xdr:to>
    <xdr:sp macro="" textlink="">
      <xdr:nvSpPr>
        <xdr:cNvPr id="3" name="2 CuadroTexto"/>
        <xdr:cNvSpPr txBox="1"/>
      </xdr:nvSpPr>
      <xdr:spPr>
        <a:xfrm>
          <a:off x="7923680" y="112058"/>
          <a:ext cx="2958913" cy="593912"/>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1400" b="1">
              <a:solidFill>
                <a:schemeClr val="tx1">
                  <a:lumMod val="50000"/>
                  <a:lumOff val="50000"/>
                </a:schemeClr>
              </a:solidFill>
            </a:rPr>
            <a:t>Issuer</a:t>
          </a:r>
          <a:r>
            <a:rPr lang="es-ES" sz="1400" b="1" baseline="0">
              <a:solidFill>
                <a:schemeClr val="tx1">
                  <a:lumMod val="50000"/>
                  <a:lumOff val="50000"/>
                </a:schemeClr>
              </a:solidFill>
            </a:rPr>
            <a:t> </a:t>
          </a:r>
        </a:p>
        <a:p>
          <a:pPr algn="ctr"/>
          <a:r>
            <a:rPr lang="es-ES" sz="1400" b="1" baseline="0">
              <a:solidFill>
                <a:schemeClr val="tx1">
                  <a:lumMod val="50000"/>
                  <a:lumOff val="50000"/>
                </a:schemeClr>
              </a:solidFill>
            </a:rPr>
            <a:t>logo</a:t>
          </a:r>
          <a:endParaRPr lang="es-ES" sz="1400" b="1">
            <a:solidFill>
              <a:schemeClr val="tx1">
                <a:lumMod val="50000"/>
                <a:lumOff val="50000"/>
              </a:schemeClr>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6:I252"/>
  <sheetViews>
    <sheetView showGridLines="0" tabSelected="1" showWhiteSpace="0" zoomScale="85" zoomScaleNormal="85" zoomScalePageLayoutView="85" workbookViewId="0">
      <selection activeCell="D8" sqref="D8"/>
    </sheetView>
  </sheetViews>
  <sheetFormatPr baseColWidth="10" defaultRowHeight="15"/>
  <cols>
    <col min="1" max="1" width="2.7109375" style="18" customWidth="1"/>
    <col min="2" max="2" width="45.140625" style="18" customWidth="1"/>
    <col min="3" max="3" width="35.5703125" style="17" customWidth="1"/>
    <col min="4" max="4" width="31" style="18" customWidth="1"/>
    <col min="5" max="5" width="38.85546875" style="18" customWidth="1"/>
    <col min="6" max="16384" width="11.42578125" style="18"/>
  </cols>
  <sheetData>
    <row r="6" spans="2:5" ht="18.75">
      <c r="B6" s="16" t="s">
        <v>21</v>
      </c>
    </row>
    <row r="7" spans="2:5" ht="16.5" thickBot="1">
      <c r="B7" s="19"/>
    </row>
    <row r="8" spans="2:5" ht="15.75" thickBot="1">
      <c r="C8" s="20" t="s">
        <v>69</v>
      </c>
      <c r="D8" s="23" t="s">
        <v>150</v>
      </c>
    </row>
    <row r="9" spans="2:5" ht="15.75" thickBot="1">
      <c r="C9" s="22" t="s">
        <v>112</v>
      </c>
      <c r="D9" s="23" t="s">
        <v>150</v>
      </c>
    </row>
    <row r="10" spans="2:5" ht="15.75" thickBot="1">
      <c r="C10" s="24" t="s">
        <v>113</v>
      </c>
      <c r="D10" s="25" t="s">
        <v>181</v>
      </c>
      <c r="E10" s="26"/>
    </row>
    <row r="11" spans="2:5">
      <c r="C11" s="27"/>
      <c r="D11" s="28"/>
      <c r="E11" s="26"/>
    </row>
    <row r="12" spans="2:5">
      <c r="B12" s="29" t="s">
        <v>144</v>
      </c>
      <c r="C12" s="30" t="s">
        <v>69</v>
      </c>
      <c r="D12" s="31" t="s">
        <v>145</v>
      </c>
      <c r="E12" s="26"/>
    </row>
    <row r="13" spans="2:5">
      <c r="B13" s="32" t="s">
        <v>141</v>
      </c>
      <c r="C13" s="33" t="s">
        <v>151</v>
      </c>
      <c r="D13" s="34" t="s">
        <v>155</v>
      </c>
      <c r="E13" s="26"/>
    </row>
    <row r="14" spans="2:5">
      <c r="B14" s="35" t="s">
        <v>142</v>
      </c>
      <c r="C14" s="36" t="s">
        <v>152</v>
      </c>
      <c r="D14" s="37" t="s">
        <v>182</v>
      </c>
      <c r="E14" s="26"/>
    </row>
    <row r="15" spans="2:5">
      <c r="B15" s="38" t="s">
        <v>143</v>
      </c>
      <c r="C15" s="39" t="s">
        <v>153</v>
      </c>
      <c r="D15" s="40" t="s">
        <v>154</v>
      </c>
      <c r="E15" s="26"/>
    </row>
    <row r="16" spans="2:5">
      <c r="C16" s="27"/>
      <c r="D16" s="28"/>
      <c r="E16" s="26"/>
    </row>
    <row r="17" spans="2:9" ht="15.75" thickBot="1"/>
    <row r="18" spans="2:9" ht="31.5" customHeight="1">
      <c r="B18" s="180" t="s">
        <v>116</v>
      </c>
      <c r="C18" s="181"/>
      <c r="D18" s="181"/>
      <c r="E18" s="182"/>
    </row>
    <row r="19" spans="2:9" ht="31.5" customHeight="1">
      <c r="B19" s="183"/>
      <c r="C19" s="184"/>
      <c r="D19" s="184"/>
      <c r="E19" s="185"/>
    </row>
    <row r="20" spans="2:9" ht="31.5" customHeight="1" thickBot="1">
      <c r="B20" s="186"/>
      <c r="C20" s="187"/>
      <c r="D20" s="187"/>
      <c r="E20" s="188"/>
      <c r="I20" s="18" t="s">
        <v>183</v>
      </c>
    </row>
    <row r="21" spans="2:9" ht="15.75" thickBot="1"/>
    <row r="22" spans="2:9" s="45" customFormat="1" ht="22.5" customHeight="1" thickBot="1">
      <c r="B22" s="41" t="s">
        <v>0</v>
      </c>
      <c r="C22" s="42" t="str">
        <f>+D10</f>
        <v>December 2014</v>
      </c>
      <c r="D22" s="43"/>
      <c r="E22" s="44" t="s">
        <v>33</v>
      </c>
    </row>
    <row r="23" spans="2:9" s="49" customFormat="1">
      <c r="B23" s="46"/>
      <c r="C23" s="47"/>
      <c r="D23" s="48"/>
      <c r="E23" s="47"/>
    </row>
    <row r="24" spans="2:9">
      <c r="B24" s="50" t="s">
        <v>70</v>
      </c>
      <c r="C24" s="158">
        <v>26074.089989109889</v>
      </c>
      <c r="D24" s="51" t="s">
        <v>22</v>
      </c>
      <c r="E24" s="52"/>
      <c r="G24" s="164"/>
    </row>
    <row r="25" spans="2:9">
      <c r="B25" s="53" t="s">
        <v>5</v>
      </c>
      <c r="C25" s="159">
        <v>7148.1759760000004</v>
      </c>
      <c r="D25" s="55" t="s">
        <v>22</v>
      </c>
      <c r="E25" s="56"/>
    </row>
    <row r="26" spans="2:9">
      <c r="B26" s="57" t="s">
        <v>2</v>
      </c>
      <c r="C26" s="160">
        <f>100*C24/C25</f>
        <v>364.76564198550284</v>
      </c>
      <c r="D26" s="55" t="s">
        <v>42</v>
      </c>
      <c r="E26" s="58" t="s">
        <v>114</v>
      </c>
    </row>
    <row r="27" spans="2:9">
      <c r="B27" s="53" t="s">
        <v>71</v>
      </c>
      <c r="C27" s="159">
        <v>18945.060362749911</v>
      </c>
      <c r="D27" s="59" t="s">
        <v>22</v>
      </c>
      <c r="E27" s="58"/>
    </row>
    <row r="28" spans="2:9" ht="45">
      <c r="B28" s="60" t="s">
        <v>135</v>
      </c>
      <c r="C28" s="161">
        <f>100*C25/(0.8*C27)</f>
        <v>47.163850623398261</v>
      </c>
      <c r="D28" s="61" t="s">
        <v>26</v>
      </c>
      <c r="E28" s="62" t="s">
        <v>136</v>
      </c>
    </row>
    <row r="29" spans="2:9">
      <c r="B29" s="63" t="s">
        <v>3</v>
      </c>
      <c r="C29" s="64" t="s">
        <v>38</v>
      </c>
      <c r="D29" s="65" t="s">
        <v>23</v>
      </c>
      <c r="E29" s="66"/>
    </row>
    <row r="30" spans="2:9" ht="15.75" thickBot="1">
      <c r="B30" s="67"/>
      <c r="C30" s="68"/>
      <c r="D30" s="67"/>
      <c r="E30" s="69"/>
    </row>
    <row r="31" spans="2:9" s="45" customFormat="1" ht="21.75" customHeight="1" thickBot="1">
      <c r="B31" s="41" t="s">
        <v>128</v>
      </c>
      <c r="C31" s="42" t="str">
        <f>+D10</f>
        <v>December 2014</v>
      </c>
      <c r="D31" s="43"/>
      <c r="E31" s="44" t="s">
        <v>33</v>
      </c>
    </row>
    <row r="32" spans="2:9">
      <c r="B32" s="67"/>
      <c r="C32" s="68"/>
      <c r="D32" s="67"/>
      <c r="E32" s="69"/>
    </row>
    <row r="33" spans="2:5">
      <c r="B33" s="70" t="s">
        <v>102</v>
      </c>
      <c r="C33" s="71"/>
      <c r="D33" s="72"/>
      <c r="E33" s="73"/>
    </row>
    <row r="34" spans="2:5">
      <c r="B34" s="53" t="s">
        <v>103</v>
      </c>
      <c r="C34" s="167">
        <v>3.1150000000000002</v>
      </c>
      <c r="D34" s="59" t="s">
        <v>81</v>
      </c>
      <c r="E34" s="58"/>
    </row>
    <row r="35" spans="2:5">
      <c r="B35" s="75" t="s">
        <v>104</v>
      </c>
      <c r="C35" s="76"/>
      <c r="D35" s="55" t="s">
        <v>26</v>
      </c>
      <c r="E35" s="58"/>
    </row>
    <row r="36" spans="2:5" ht="15.75" customHeight="1">
      <c r="B36" s="53"/>
      <c r="C36" s="77" t="s">
        <v>80</v>
      </c>
      <c r="D36" s="78"/>
      <c r="E36" s="79"/>
    </row>
    <row r="37" spans="2:5" ht="15.75" customHeight="1">
      <c r="B37" s="80" t="s">
        <v>73</v>
      </c>
      <c r="C37" s="146">
        <v>18.6061451825679</v>
      </c>
      <c r="D37" s="55"/>
      <c r="E37" s="79"/>
    </row>
    <row r="38" spans="2:5" ht="15.75" customHeight="1">
      <c r="B38" s="80" t="s">
        <v>74</v>
      </c>
      <c r="C38" s="146">
        <v>20.238263185701964</v>
      </c>
      <c r="D38" s="55"/>
      <c r="E38" s="79"/>
    </row>
    <row r="39" spans="2:5" ht="15.75" customHeight="1">
      <c r="B39" s="80" t="s">
        <v>75</v>
      </c>
      <c r="C39" s="146">
        <v>29.378123972475635</v>
      </c>
      <c r="D39" s="55"/>
      <c r="E39" s="79"/>
    </row>
    <row r="40" spans="2:5" ht="15.75" customHeight="1">
      <c r="B40" s="80" t="s">
        <v>76</v>
      </c>
      <c r="C40" s="146">
        <v>7.2655575316519041</v>
      </c>
      <c r="D40" s="55"/>
      <c r="E40" s="79"/>
    </row>
    <row r="41" spans="2:5" ht="15.75" customHeight="1">
      <c r="B41" s="80" t="s">
        <v>77</v>
      </c>
      <c r="C41" s="146">
        <v>3.574167813688419</v>
      </c>
      <c r="D41" s="55"/>
      <c r="E41" s="79"/>
    </row>
    <row r="42" spans="2:5" ht="15.75" customHeight="1">
      <c r="B42" s="80" t="s">
        <v>78</v>
      </c>
      <c r="C42" s="146">
        <v>19.53878402951058</v>
      </c>
      <c r="D42" s="55"/>
      <c r="E42" s="79"/>
    </row>
    <row r="43" spans="2:5" ht="15.75" customHeight="1">
      <c r="B43" s="81" t="s">
        <v>79</v>
      </c>
      <c r="C43" s="147">
        <v>1.3989582844036017</v>
      </c>
      <c r="D43" s="83"/>
      <c r="E43" s="84"/>
    </row>
    <row r="44" spans="2:5" ht="15.75" customHeight="1">
      <c r="B44" s="81"/>
      <c r="C44" s="82"/>
      <c r="D44" s="83"/>
      <c r="E44" s="84"/>
    </row>
    <row r="45" spans="2:5" ht="15.75" customHeight="1">
      <c r="B45" s="85" t="s">
        <v>107</v>
      </c>
      <c r="C45" s="86" t="s">
        <v>156</v>
      </c>
      <c r="D45" s="87" t="s">
        <v>23</v>
      </c>
      <c r="E45" s="88"/>
    </row>
    <row r="46" spans="2:5" ht="15.75" customHeight="1">
      <c r="B46" s="89"/>
      <c r="C46" s="90"/>
      <c r="D46" s="26"/>
      <c r="E46" s="67"/>
    </row>
    <row r="47" spans="2:5" ht="15.75" customHeight="1">
      <c r="B47" s="91" t="s">
        <v>129</v>
      </c>
      <c r="C47" s="90"/>
      <c r="D47" s="26"/>
      <c r="E47" s="67"/>
    </row>
    <row r="48" spans="2:5" ht="15.75" customHeight="1">
      <c r="B48" s="89"/>
      <c r="C48" s="90"/>
      <c r="D48" s="26"/>
      <c r="E48" s="67"/>
    </row>
    <row r="49" spans="2:5" ht="15.75" customHeight="1">
      <c r="B49" s="92" t="s">
        <v>147</v>
      </c>
      <c r="C49" s="90"/>
      <c r="D49" s="26"/>
      <c r="E49" s="67"/>
    </row>
    <row r="50" spans="2:5" ht="15.75" customHeight="1">
      <c r="B50" s="89"/>
      <c r="C50" s="90"/>
      <c r="D50" s="26"/>
      <c r="E50" s="67"/>
    </row>
    <row r="51" spans="2:5" ht="15.75" customHeight="1">
      <c r="B51" s="89"/>
      <c r="C51" s="90"/>
      <c r="D51" s="26"/>
      <c r="E51" s="67"/>
    </row>
    <row r="52" spans="2:5" ht="15.75" customHeight="1">
      <c r="B52" s="93"/>
      <c r="C52" s="90"/>
      <c r="D52" s="26"/>
      <c r="E52" s="67"/>
    </row>
    <row r="53" spans="2:5" ht="15.75" customHeight="1">
      <c r="B53" s="89"/>
      <c r="C53" s="90"/>
      <c r="D53" s="26"/>
      <c r="E53" s="67"/>
    </row>
    <row r="54" spans="2:5" ht="15.75" customHeight="1">
      <c r="B54" s="89"/>
      <c r="C54" s="90"/>
      <c r="D54" s="26"/>
      <c r="E54" s="67"/>
    </row>
    <row r="55" spans="2:5" ht="15.75" customHeight="1">
      <c r="B55" s="89"/>
      <c r="C55" s="90"/>
      <c r="D55" s="26"/>
      <c r="E55" s="67"/>
    </row>
    <row r="56" spans="2:5" ht="15.75" customHeight="1">
      <c r="B56" s="89"/>
      <c r="C56" s="90"/>
      <c r="D56" s="26"/>
      <c r="E56" s="67"/>
    </row>
    <row r="57" spans="2:5" ht="15.75" customHeight="1">
      <c r="B57" s="89"/>
      <c r="C57" s="90"/>
      <c r="D57" s="26"/>
      <c r="E57" s="67"/>
    </row>
    <row r="58" spans="2:5" ht="15.75" customHeight="1">
      <c r="B58" s="89"/>
      <c r="C58" s="90"/>
      <c r="D58" s="26"/>
      <c r="E58" s="67"/>
    </row>
    <row r="59" spans="2:5" ht="15.75" customHeight="1">
      <c r="B59" s="89"/>
      <c r="C59" s="90"/>
      <c r="D59" s="26"/>
      <c r="E59" s="67"/>
    </row>
    <row r="60" spans="2:5" ht="15.75" customHeight="1">
      <c r="B60" s="89"/>
      <c r="C60" s="90"/>
      <c r="D60" s="26"/>
      <c r="E60" s="67"/>
    </row>
    <row r="61" spans="2:5" ht="15.75" customHeight="1">
      <c r="B61" s="89"/>
      <c r="C61" s="90"/>
      <c r="D61" s="26"/>
      <c r="E61" s="67"/>
    </row>
    <row r="62" spans="2:5" ht="15.75" customHeight="1">
      <c r="B62" s="89"/>
      <c r="C62" s="90"/>
      <c r="D62" s="26"/>
      <c r="E62" s="67"/>
    </row>
    <row r="63" spans="2:5" ht="15.75" customHeight="1">
      <c r="B63" s="89"/>
      <c r="C63" s="90"/>
      <c r="D63" s="26"/>
      <c r="E63" s="67"/>
    </row>
    <row r="64" spans="2:5">
      <c r="E64" s="69"/>
    </row>
    <row r="65" spans="2:5">
      <c r="B65" s="94" t="s">
        <v>6</v>
      </c>
      <c r="C65" s="95" t="s">
        <v>38</v>
      </c>
      <c r="D65" s="51" t="s">
        <v>23</v>
      </c>
      <c r="E65" s="52"/>
    </row>
    <row r="66" spans="2:5">
      <c r="B66" s="63" t="s">
        <v>8</v>
      </c>
      <c r="C66" s="96" t="s">
        <v>162</v>
      </c>
      <c r="D66" s="65" t="s">
        <v>23</v>
      </c>
      <c r="E66" s="66"/>
    </row>
    <row r="67" spans="2:5">
      <c r="B67" s="97"/>
      <c r="C67" s="98"/>
      <c r="D67" s="97"/>
      <c r="E67" s="99"/>
    </row>
    <row r="68" spans="2:5">
      <c r="B68" s="70" t="s">
        <v>92</v>
      </c>
      <c r="C68" s="71"/>
      <c r="D68" s="72"/>
      <c r="E68" s="73"/>
    </row>
    <row r="69" spans="2:5">
      <c r="B69" s="100" t="s">
        <v>7</v>
      </c>
      <c r="C69" s="101" t="s">
        <v>38</v>
      </c>
      <c r="D69" s="102" t="s">
        <v>23</v>
      </c>
      <c r="E69" s="56"/>
    </row>
    <row r="70" spans="2:5">
      <c r="B70" s="53" t="s">
        <v>117</v>
      </c>
      <c r="C70" s="54"/>
      <c r="D70" s="59" t="s">
        <v>139</v>
      </c>
      <c r="E70" s="58"/>
    </row>
    <row r="71" spans="2:5">
      <c r="B71" s="53"/>
      <c r="C71" s="146">
        <v>100</v>
      </c>
      <c r="D71" s="59" t="s">
        <v>84</v>
      </c>
      <c r="E71" s="58"/>
    </row>
    <row r="72" spans="2:5">
      <c r="B72" s="53"/>
      <c r="C72" s="146" t="s">
        <v>154</v>
      </c>
      <c r="D72" s="59" t="s">
        <v>85</v>
      </c>
      <c r="E72" s="58"/>
    </row>
    <row r="73" spans="2:5">
      <c r="B73" s="53"/>
      <c r="C73" s="146" t="s">
        <v>154</v>
      </c>
      <c r="D73" s="59" t="s">
        <v>86</v>
      </c>
      <c r="E73" s="58"/>
    </row>
    <row r="74" spans="2:5">
      <c r="B74" s="53"/>
      <c r="C74" s="146" t="s">
        <v>154</v>
      </c>
      <c r="D74" s="59" t="s">
        <v>140</v>
      </c>
      <c r="E74" s="58"/>
    </row>
    <row r="75" spans="2:5">
      <c r="B75" s="103"/>
      <c r="C75" s="104"/>
      <c r="D75" s="105"/>
      <c r="E75" s="58"/>
    </row>
    <row r="76" spans="2:5">
      <c r="B76" s="53" t="s">
        <v>118</v>
      </c>
      <c r="C76" s="54"/>
      <c r="D76" s="59" t="s">
        <v>83</v>
      </c>
      <c r="E76" s="58"/>
    </row>
    <row r="77" spans="2:5">
      <c r="B77" s="53"/>
      <c r="C77" s="146">
        <v>54.348581540852649</v>
      </c>
      <c r="D77" s="59" t="s">
        <v>137</v>
      </c>
      <c r="E77" s="58"/>
    </row>
    <row r="78" spans="2:5">
      <c r="B78" s="53"/>
      <c r="C78" s="146">
        <v>45.651418459147344</v>
      </c>
      <c r="D78" s="59" t="s">
        <v>138</v>
      </c>
      <c r="E78" s="58"/>
    </row>
    <row r="79" spans="2:5">
      <c r="B79" s="106"/>
      <c r="C79" s="86"/>
      <c r="D79" s="87" t="s">
        <v>105</v>
      </c>
      <c r="E79" s="66"/>
    </row>
    <row r="80" spans="2:5">
      <c r="B80" s="107"/>
      <c r="C80" s="108"/>
      <c r="D80" s="109"/>
      <c r="E80" s="69"/>
    </row>
    <row r="81" spans="2:5">
      <c r="B81" s="107"/>
      <c r="C81" s="108"/>
      <c r="D81" s="109"/>
      <c r="E81" s="69"/>
    </row>
    <row r="82" spans="2:5" ht="15.75" customHeight="1" thickBot="1">
      <c r="B82" s="107"/>
      <c r="C82" s="108"/>
      <c r="D82" s="109"/>
      <c r="E82" s="69"/>
    </row>
    <row r="83" spans="2:5" ht="22.5" customHeight="1" thickBot="1">
      <c r="B83" s="41" t="s">
        <v>72</v>
      </c>
      <c r="C83" s="42" t="str">
        <f>+D10</f>
        <v>December 2014</v>
      </c>
      <c r="D83" s="43"/>
      <c r="E83" s="44" t="s">
        <v>33</v>
      </c>
    </row>
    <row r="84" spans="2:5" s="49" customFormat="1">
      <c r="B84" s="46"/>
      <c r="C84" s="47"/>
      <c r="D84" s="48"/>
      <c r="E84" s="47"/>
    </row>
    <row r="85" spans="2:5">
      <c r="B85" s="94" t="s">
        <v>9</v>
      </c>
      <c r="C85" s="152">
        <v>240692</v>
      </c>
      <c r="D85" s="51" t="s">
        <v>25</v>
      </c>
      <c r="E85" s="52"/>
    </row>
    <row r="86" spans="2:5">
      <c r="B86" s="100" t="s">
        <v>106</v>
      </c>
      <c r="C86" s="162">
        <f>+C24</f>
        <v>26074.089989109889</v>
      </c>
      <c r="D86" s="110" t="s">
        <v>22</v>
      </c>
      <c r="E86" s="56"/>
    </row>
    <row r="87" spans="2:5">
      <c r="B87" s="100" t="s">
        <v>122</v>
      </c>
      <c r="C87" s="154">
        <v>24.753193575214514</v>
      </c>
      <c r="D87" s="110" t="s">
        <v>26</v>
      </c>
      <c r="E87" s="56"/>
    </row>
    <row r="88" spans="2:5">
      <c r="B88" s="100" t="s">
        <v>123</v>
      </c>
      <c r="C88" s="154">
        <v>40.216721523127376</v>
      </c>
      <c r="D88" s="110" t="s">
        <v>26</v>
      </c>
      <c r="E88" s="56"/>
    </row>
    <row r="89" spans="2:5">
      <c r="B89" s="100" t="s">
        <v>124</v>
      </c>
      <c r="C89" s="154">
        <v>15.636971799448684</v>
      </c>
      <c r="D89" s="110" t="s">
        <v>26</v>
      </c>
      <c r="E89" s="56"/>
    </row>
    <row r="90" spans="2:5">
      <c r="B90" s="100" t="s">
        <v>125</v>
      </c>
      <c r="C90" s="154">
        <v>5.3710970143345955</v>
      </c>
      <c r="D90" s="110" t="s">
        <v>26</v>
      </c>
      <c r="E90" s="56"/>
    </row>
    <row r="91" spans="2:5">
      <c r="B91" s="100" t="s">
        <v>126</v>
      </c>
      <c r="C91" s="154">
        <v>2.2843946033352323</v>
      </c>
      <c r="D91" s="110" t="s">
        <v>26</v>
      </c>
      <c r="E91" s="56"/>
    </row>
    <row r="92" spans="2:5">
      <c r="B92" s="100" t="s">
        <v>127</v>
      </c>
      <c r="C92" s="154">
        <v>11.737621484539753</v>
      </c>
      <c r="D92" s="110" t="s">
        <v>26</v>
      </c>
      <c r="E92" s="56"/>
    </row>
    <row r="93" spans="2:5">
      <c r="B93" s="57" t="s">
        <v>10</v>
      </c>
      <c r="C93" s="163">
        <f>1000000*C86/C85</f>
        <v>108329.69101220601</v>
      </c>
      <c r="D93" s="55" t="s">
        <v>134</v>
      </c>
      <c r="E93" s="58"/>
    </row>
    <row r="94" spans="2:5">
      <c r="B94" s="111" t="s">
        <v>31</v>
      </c>
      <c r="C94" s="112"/>
      <c r="D94" s="113"/>
      <c r="E94" s="114" t="s">
        <v>39</v>
      </c>
    </row>
    <row r="95" spans="2:5">
      <c r="B95" s="63"/>
      <c r="C95" s="96"/>
      <c r="D95" s="115"/>
      <c r="E95" s="66"/>
    </row>
    <row r="96" spans="2:5">
      <c r="B96" s="67"/>
      <c r="C96" s="28"/>
      <c r="D96" s="67"/>
      <c r="E96" s="69"/>
    </row>
    <row r="97" spans="2:7">
      <c r="B97" s="67"/>
      <c r="C97" s="28"/>
      <c r="D97" s="67"/>
      <c r="E97" s="69"/>
    </row>
    <row r="98" spans="2:7">
      <c r="B98" s="70" t="s">
        <v>11</v>
      </c>
      <c r="C98" s="71"/>
      <c r="D98" s="72"/>
      <c r="E98" s="73"/>
    </row>
    <row r="99" spans="2:7">
      <c r="B99" s="100" t="s">
        <v>108</v>
      </c>
      <c r="C99" s="101">
        <v>59.91</v>
      </c>
      <c r="D99" s="102" t="s">
        <v>26</v>
      </c>
      <c r="E99" s="56"/>
    </row>
    <row r="100" spans="2:7">
      <c r="B100" s="53" t="s">
        <v>109</v>
      </c>
      <c r="C100" s="74"/>
      <c r="D100" s="116" t="s">
        <v>62</v>
      </c>
      <c r="E100" s="58"/>
    </row>
    <row r="101" spans="2:7">
      <c r="B101" s="53" t="s">
        <v>121</v>
      </c>
      <c r="C101" s="146">
        <v>39.392556410328559</v>
      </c>
      <c r="D101" s="54" t="s">
        <v>54</v>
      </c>
      <c r="E101" s="58"/>
    </row>
    <row r="102" spans="2:7">
      <c r="B102" s="53"/>
      <c r="C102" s="146">
        <v>14.339983011302152</v>
      </c>
      <c r="D102" s="54" t="s">
        <v>55</v>
      </c>
      <c r="E102" s="58"/>
    </row>
    <row r="103" spans="2:7">
      <c r="B103" s="53"/>
      <c r="C103" s="146">
        <v>16.784491040599427</v>
      </c>
      <c r="D103" s="54" t="s">
        <v>56</v>
      </c>
      <c r="E103" s="58"/>
    </row>
    <row r="104" spans="2:7">
      <c r="B104" s="53"/>
      <c r="C104" s="146">
        <v>14.668875996084394</v>
      </c>
      <c r="D104" s="54" t="s">
        <v>57</v>
      </c>
      <c r="E104" s="58"/>
    </row>
    <row r="105" spans="2:7">
      <c r="B105" s="53"/>
      <c r="C105" s="146">
        <v>9.0996826195696716</v>
      </c>
      <c r="D105" s="54" t="s">
        <v>58</v>
      </c>
      <c r="E105" s="58"/>
    </row>
    <row r="106" spans="2:7">
      <c r="B106" s="53"/>
      <c r="C106" s="146">
        <v>3.1294432101400078</v>
      </c>
      <c r="D106" s="54" t="s">
        <v>59</v>
      </c>
      <c r="E106" s="58"/>
    </row>
    <row r="107" spans="2:7">
      <c r="B107" s="53"/>
      <c r="C107" s="146">
        <v>2.5849677119757724</v>
      </c>
      <c r="D107" s="54" t="s">
        <v>60</v>
      </c>
      <c r="E107" s="58"/>
    </row>
    <row r="108" spans="2:7">
      <c r="B108" s="53" t="s">
        <v>110</v>
      </c>
      <c r="C108" s="54"/>
      <c r="D108" s="117" t="s">
        <v>62</v>
      </c>
      <c r="E108" s="58"/>
    </row>
    <row r="109" spans="2:7">
      <c r="B109" s="53"/>
      <c r="C109" s="153">
        <v>37.037145469370238</v>
      </c>
      <c r="D109" s="54" t="s">
        <v>54</v>
      </c>
      <c r="E109" s="58"/>
    </row>
    <row r="110" spans="2:7">
      <c r="B110" s="53"/>
      <c r="C110" s="153">
        <v>15.219648856255578</v>
      </c>
      <c r="D110" s="54" t="s">
        <v>55</v>
      </c>
      <c r="E110" s="58"/>
    </row>
    <row r="111" spans="2:7">
      <c r="B111" s="53"/>
      <c r="C111" s="153">
        <v>18.461721948985517</v>
      </c>
      <c r="D111" s="54" t="s">
        <v>56</v>
      </c>
      <c r="E111" s="58"/>
    </row>
    <row r="112" spans="2:7">
      <c r="B112" s="53"/>
      <c r="C112" s="153">
        <v>15.825243644474135</v>
      </c>
      <c r="D112" s="54" t="s">
        <v>57</v>
      </c>
      <c r="E112" s="58"/>
      <c r="G112" s="166"/>
    </row>
    <row r="113" spans="2:5">
      <c r="B113" s="53"/>
      <c r="C113" s="153">
        <v>9.6203640501426211</v>
      </c>
      <c r="D113" s="54" t="s">
        <v>58</v>
      </c>
      <c r="E113" s="58"/>
    </row>
    <row r="114" spans="2:5">
      <c r="B114" s="53"/>
      <c r="C114" s="153">
        <v>3.0582458216961106</v>
      </c>
      <c r="D114" s="54" t="s">
        <v>59</v>
      </c>
      <c r="E114" s="58"/>
    </row>
    <row r="115" spans="2:5">
      <c r="B115" s="53"/>
      <c r="C115" s="153">
        <v>0.77763020907581393</v>
      </c>
      <c r="D115" s="54" t="s">
        <v>60</v>
      </c>
      <c r="E115" s="58"/>
    </row>
    <row r="116" spans="2:5">
      <c r="B116" s="53" t="s">
        <v>111</v>
      </c>
      <c r="C116" s="54"/>
      <c r="D116" s="117" t="s">
        <v>62</v>
      </c>
      <c r="E116" s="58"/>
    </row>
    <row r="117" spans="2:5">
      <c r="B117" s="53"/>
      <c r="C117" s="153">
        <v>49.811428164229163</v>
      </c>
      <c r="D117" s="54" t="s">
        <v>54</v>
      </c>
      <c r="E117" s="58"/>
    </row>
    <row r="118" spans="2:5">
      <c r="B118" s="53"/>
      <c r="C118" s="153">
        <v>10.448888907303719</v>
      </c>
      <c r="D118" s="54" t="s">
        <v>55</v>
      </c>
      <c r="E118" s="58"/>
    </row>
    <row r="119" spans="2:5">
      <c r="B119" s="53"/>
      <c r="C119" s="153">
        <v>9.3654655821192225</v>
      </c>
      <c r="D119" s="54" t="s">
        <v>56</v>
      </c>
      <c r="E119" s="58"/>
    </row>
    <row r="120" spans="2:5">
      <c r="B120" s="53"/>
      <c r="C120" s="153">
        <v>9.5538253612128621</v>
      </c>
      <c r="D120" s="54" t="s">
        <v>57</v>
      </c>
      <c r="E120" s="58"/>
    </row>
    <row r="121" spans="2:5">
      <c r="B121" s="53"/>
      <c r="C121" s="153">
        <v>6.7965120961409138</v>
      </c>
      <c r="D121" s="54" t="s">
        <v>58</v>
      </c>
      <c r="E121" s="58"/>
    </row>
    <row r="122" spans="2:5">
      <c r="B122" s="53"/>
      <c r="C122" s="153">
        <v>3.4443761360725875</v>
      </c>
      <c r="D122" s="54" t="s">
        <v>59</v>
      </c>
      <c r="E122" s="58"/>
    </row>
    <row r="123" spans="2:5">
      <c r="B123" s="106"/>
      <c r="C123" s="155">
        <v>10.579503752921541</v>
      </c>
      <c r="D123" s="86" t="s">
        <v>60</v>
      </c>
      <c r="E123" s="66"/>
    </row>
    <row r="124" spans="2:5">
      <c r="B124" s="67"/>
      <c r="C124" s="28"/>
      <c r="D124" s="67"/>
      <c r="E124" s="69"/>
    </row>
    <row r="125" spans="2:5">
      <c r="B125" s="91" t="s">
        <v>130</v>
      </c>
      <c r="C125" s="28"/>
      <c r="D125" s="67"/>
      <c r="E125" s="69"/>
    </row>
    <row r="126" spans="2:5">
      <c r="B126" s="67"/>
      <c r="C126" s="28"/>
      <c r="D126" s="67"/>
      <c r="E126" s="69"/>
    </row>
    <row r="127" spans="2:5">
      <c r="B127" s="67"/>
      <c r="C127" s="28"/>
      <c r="D127" s="67"/>
      <c r="E127" s="69"/>
    </row>
    <row r="128" spans="2:5" ht="15.75">
      <c r="B128" s="92" t="s">
        <v>148</v>
      </c>
      <c r="C128" s="28"/>
      <c r="D128" s="67"/>
      <c r="E128" s="69"/>
    </row>
    <row r="129" spans="2:7">
      <c r="B129" s="67"/>
      <c r="C129" s="28"/>
      <c r="D129" s="67"/>
      <c r="E129" s="69"/>
    </row>
    <row r="130" spans="2:7">
      <c r="B130" s="67"/>
      <c r="C130" s="28"/>
      <c r="D130" s="67"/>
      <c r="E130" s="69"/>
    </row>
    <row r="131" spans="2:7">
      <c r="B131" s="67"/>
      <c r="C131" s="28"/>
      <c r="D131" s="67"/>
      <c r="E131" s="69"/>
    </row>
    <row r="132" spans="2:7">
      <c r="B132" s="67"/>
      <c r="C132" s="28"/>
      <c r="D132" s="67"/>
      <c r="E132" s="69"/>
    </row>
    <row r="133" spans="2:7">
      <c r="B133" s="67"/>
      <c r="C133" s="28"/>
      <c r="D133" s="67"/>
      <c r="E133" s="69"/>
    </row>
    <row r="134" spans="2:7">
      <c r="B134" s="67"/>
      <c r="C134" s="28"/>
      <c r="D134" s="67"/>
      <c r="E134" s="69"/>
    </row>
    <row r="135" spans="2:7">
      <c r="B135" s="67"/>
      <c r="C135" s="28"/>
      <c r="D135" s="67"/>
      <c r="E135" s="69"/>
    </row>
    <row r="136" spans="2:7">
      <c r="B136" s="67"/>
      <c r="C136" s="28"/>
      <c r="D136" s="67"/>
      <c r="E136" s="69"/>
    </row>
    <row r="137" spans="2:7">
      <c r="B137" s="67"/>
      <c r="C137" s="28"/>
      <c r="D137" s="67"/>
      <c r="E137" s="69"/>
    </row>
    <row r="138" spans="2:7">
      <c r="B138" s="67"/>
      <c r="C138" s="28"/>
      <c r="D138" s="67"/>
      <c r="E138" s="69"/>
    </row>
    <row r="139" spans="2:7">
      <c r="B139" s="67"/>
      <c r="C139" s="28"/>
      <c r="D139" s="67"/>
      <c r="E139" s="69"/>
    </row>
    <row r="140" spans="2:7">
      <c r="B140" s="67"/>
      <c r="C140" s="28"/>
      <c r="D140" s="67"/>
      <c r="E140" s="69"/>
    </row>
    <row r="141" spans="2:7">
      <c r="B141" s="67"/>
      <c r="C141" s="28"/>
      <c r="D141" s="67"/>
      <c r="E141" s="69"/>
    </row>
    <row r="142" spans="2:7">
      <c r="B142" s="70" t="s">
        <v>12</v>
      </c>
      <c r="C142" s="71"/>
      <c r="D142" s="72"/>
      <c r="E142" s="73" t="s">
        <v>46</v>
      </c>
      <c r="G142" s="165"/>
    </row>
    <row r="143" spans="2:7">
      <c r="B143" s="118" t="s">
        <v>27</v>
      </c>
      <c r="C143" s="153">
        <v>81.561305654318204</v>
      </c>
      <c r="D143" s="54" t="s">
        <v>26</v>
      </c>
      <c r="E143" s="58"/>
    </row>
    <row r="144" spans="2:7">
      <c r="B144" s="119" t="s">
        <v>90</v>
      </c>
      <c r="C144" s="156">
        <v>93.390865309783223</v>
      </c>
      <c r="D144" s="54" t="s">
        <v>26</v>
      </c>
      <c r="E144" s="58"/>
    </row>
    <row r="145" spans="2:5">
      <c r="B145" s="119" t="s">
        <v>91</v>
      </c>
      <c r="C145" s="156">
        <v>4.569517950791159</v>
      </c>
      <c r="D145" s="54" t="s">
        <v>26</v>
      </c>
      <c r="E145" s="58"/>
    </row>
    <row r="146" spans="2:5">
      <c r="B146" s="120" t="s">
        <v>28</v>
      </c>
      <c r="C146" s="155">
        <v>18.438694345681807</v>
      </c>
      <c r="D146" s="86" t="s">
        <v>42</v>
      </c>
      <c r="E146" s="66" t="s">
        <v>47</v>
      </c>
    </row>
    <row r="147" spans="2:5">
      <c r="B147" s="121"/>
      <c r="C147" s="28"/>
      <c r="D147" s="67"/>
      <c r="E147" s="69"/>
    </row>
    <row r="148" spans="2:5">
      <c r="B148" s="121"/>
      <c r="C148" s="28"/>
      <c r="D148" s="67"/>
      <c r="E148" s="69"/>
    </row>
    <row r="149" spans="2:5">
      <c r="B149" s="70" t="s">
        <v>13</v>
      </c>
      <c r="C149" s="71"/>
      <c r="D149" s="72" t="s">
        <v>41</v>
      </c>
      <c r="E149" s="73"/>
    </row>
    <row r="150" spans="2:5">
      <c r="B150" s="122" t="s">
        <v>163</v>
      </c>
      <c r="C150" s="146">
        <v>0.70222666749432971</v>
      </c>
      <c r="D150" s="55"/>
      <c r="E150" s="58"/>
    </row>
    <row r="151" spans="2:5">
      <c r="B151" s="122" t="s">
        <v>164</v>
      </c>
      <c r="C151" s="146">
        <v>2.427148641905879</v>
      </c>
      <c r="D151" s="55"/>
      <c r="E151" s="58"/>
    </row>
    <row r="152" spans="2:5">
      <c r="B152" s="122" t="s">
        <v>165</v>
      </c>
      <c r="C152" s="146">
        <v>0.29145015535245461</v>
      </c>
      <c r="D152" s="55"/>
      <c r="E152" s="58"/>
    </row>
    <row r="153" spans="2:5">
      <c r="B153" s="122" t="s">
        <v>166</v>
      </c>
      <c r="C153" s="146">
        <v>2.5107407862495636E-2</v>
      </c>
      <c r="D153" s="55"/>
      <c r="E153" s="58"/>
    </row>
    <row r="154" spans="2:5">
      <c r="B154" s="122" t="s">
        <v>167</v>
      </c>
      <c r="C154" s="146">
        <v>53.813947002792247</v>
      </c>
      <c r="D154" s="55"/>
      <c r="E154" s="58"/>
    </row>
    <row r="155" spans="2:5">
      <c r="B155" s="122" t="s">
        <v>168</v>
      </c>
      <c r="C155" s="146">
        <v>1.9998158486749847E-2</v>
      </c>
      <c r="D155" s="55"/>
      <c r="E155" s="58"/>
    </row>
    <row r="156" spans="2:5">
      <c r="B156" s="122" t="s">
        <v>169</v>
      </c>
      <c r="C156" s="146">
        <v>3.058884711693143</v>
      </c>
      <c r="D156" s="55"/>
      <c r="E156" s="58"/>
    </row>
    <row r="157" spans="2:5">
      <c r="B157" s="122" t="s">
        <v>170</v>
      </c>
      <c r="C157" s="146">
        <v>2.2454406077624487</v>
      </c>
      <c r="D157" s="55"/>
      <c r="E157" s="58"/>
    </row>
    <row r="158" spans="2:5">
      <c r="B158" s="122" t="s">
        <v>171</v>
      </c>
      <c r="C158" s="146">
        <v>3.139401016150055</v>
      </c>
      <c r="D158" s="55"/>
      <c r="E158" s="58"/>
    </row>
    <row r="159" spans="2:5">
      <c r="B159" s="122" t="s">
        <v>172</v>
      </c>
      <c r="C159" s="146">
        <v>6.2718194570280357</v>
      </c>
      <c r="D159" s="55"/>
      <c r="E159" s="58"/>
    </row>
    <row r="160" spans="2:5">
      <c r="B160" s="122" t="s">
        <v>173</v>
      </c>
      <c r="C160" s="146">
        <v>3.5616235519163264E-2</v>
      </c>
      <c r="D160" s="55"/>
      <c r="E160" s="58"/>
    </row>
    <row r="161" spans="2:5">
      <c r="B161" s="122" t="s">
        <v>174</v>
      </c>
      <c r="C161" s="146">
        <v>0.74859419957329931</v>
      </c>
      <c r="D161" s="55"/>
      <c r="E161" s="58"/>
    </row>
    <row r="162" spans="2:5">
      <c r="B162" s="122" t="s">
        <v>175</v>
      </c>
      <c r="C162" s="146">
        <v>2.0412844818833378</v>
      </c>
      <c r="D162" s="55"/>
      <c r="E162" s="58"/>
    </row>
    <row r="163" spans="2:5">
      <c r="B163" s="122" t="s">
        <v>176</v>
      </c>
      <c r="C163" s="146">
        <v>17.484554427801928</v>
      </c>
      <c r="D163" s="55"/>
      <c r="E163" s="58"/>
    </row>
    <row r="164" spans="2:5">
      <c r="B164" s="122" t="s">
        <v>177</v>
      </c>
      <c r="C164" s="146">
        <v>0.59185790270898475</v>
      </c>
      <c r="D164" s="55"/>
      <c r="E164" s="58"/>
    </row>
    <row r="165" spans="2:5">
      <c r="B165" s="122" t="s">
        <v>178</v>
      </c>
      <c r="C165" s="146">
        <v>1.3015473750061388</v>
      </c>
      <c r="D165" s="55"/>
      <c r="E165" s="58"/>
    </row>
    <row r="166" spans="2:5">
      <c r="B166" s="122" t="s">
        <v>179</v>
      </c>
      <c r="C166" s="146">
        <v>5.1907787506113401</v>
      </c>
      <c r="D166" s="55"/>
      <c r="E166" s="58"/>
    </row>
    <row r="167" spans="2:5">
      <c r="B167" s="123" t="s">
        <v>87</v>
      </c>
      <c r="C167" s="157">
        <v>0.61034280036797506</v>
      </c>
      <c r="D167" s="65"/>
      <c r="E167" s="66"/>
    </row>
    <row r="168" spans="2:5">
      <c r="B168" s="124"/>
      <c r="C168" s="125"/>
      <c r="D168" s="97"/>
      <c r="E168" s="99"/>
    </row>
    <row r="169" spans="2:5">
      <c r="B169" s="70" t="s">
        <v>92</v>
      </c>
      <c r="C169" s="71"/>
      <c r="D169" s="72"/>
      <c r="E169" s="73"/>
    </row>
    <row r="170" spans="2:5">
      <c r="B170" s="53" t="s">
        <v>7</v>
      </c>
      <c r="C170" s="74" t="s">
        <v>38</v>
      </c>
      <c r="D170" s="55" t="s">
        <v>23</v>
      </c>
      <c r="E170" s="58"/>
    </row>
    <row r="171" spans="2:5">
      <c r="B171" s="53" t="s">
        <v>82</v>
      </c>
      <c r="C171" s="54"/>
      <c r="D171" s="59" t="s">
        <v>83</v>
      </c>
      <c r="E171" s="58"/>
    </row>
    <row r="172" spans="2:5">
      <c r="B172" s="53"/>
      <c r="C172" s="153">
        <v>99.681044676938924</v>
      </c>
      <c r="D172" s="59" t="s">
        <v>84</v>
      </c>
      <c r="E172" s="58"/>
    </row>
    <row r="173" spans="2:5">
      <c r="B173" s="53"/>
      <c r="C173" s="153">
        <v>1.3842173711555678E-2</v>
      </c>
      <c r="D173" s="59" t="s">
        <v>180</v>
      </c>
      <c r="E173" s="58"/>
    </row>
    <row r="174" spans="2:5">
      <c r="B174" s="53"/>
      <c r="C174" s="153">
        <v>2.9291513848382633E-2</v>
      </c>
      <c r="D174" s="59" t="s">
        <v>86</v>
      </c>
      <c r="E174" s="58"/>
    </row>
    <row r="175" spans="2:5">
      <c r="B175" s="53"/>
      <c r="C175" s="153">
        <v>0.27582163550112809</v>
      </c>
      <c r="D175" s="59" t="s">
        <v>87</v>
      </c>
      <c r="E175" s="58"/>
    </row>
    <row r="176" spans="2:5">
      <c r="B176" s="57" t="s">
        <v>14</v>
      </c>
      <c r="C176" s="126" t="s">
        <v>38</v>
      </c>
      <c r="D176" s="55" t="s">
        <v>44</v>
      </c>
      <c r="E176" s="58" t="s">
        <v>48</v>
      </c>
    </row>
    <row r="177" spans="2:5">
      <c r="B177" s="127" t="s">
        <v>29</v>
      </c>
      <c r="C177" s="153">
        <v>98.794966996734217</v>
      </c>
      <c r="D177" s="55" t="s">
        <v>51</v>
      </c>
      <c r="E177" s="58" t="s">
        <v>49</v>
      </c>
    </row>
    <row r="178" spans="2:5">
      <c r="B178" s="128" t="s">
        <v>30</v>
      </c>
      <c r="C178" s="155">
        <v>1.2050330032658012</v>
      </c>
      <c r="D178" s="65" t="s">
        <v>51</v>
      </c>
      <c r="E178" s="66" t="s">
        <v>50</v>
      </c>
    </row>
    <row r="179" spans="2:5" ht="24" customHeight="1"/>
    <row r="180" spans="2:5">
      <c r="B180" s="70" t="s">
        <v>15</v>
      </c>
      <c r="C180" s="71"/>
      <c r="D180" s="129"/>
      <c r="E180" s="73"/>
    </row>
    <row r="181" spans="2:5">
      <c r="B181" s="53" t="s">
        <v>15</v>
      </c>
      <c r="C181" s="101"/>
      <c r="D181" s="55" t="s">
        <v>99</v>
      </c>
      <c r="E181" s="56"/>
    </row>
    <row r="182" spans="2:5">
      <c r="B182" s="130"/>
      <c r="C182" s="131" t="s">
        <v>93</v>
      </c>
      <c r="D182" s="126" t="s">
        <v>26</v>
      </c>
      <c r="E182" s="58"/>
    </row>
    <row r="183" spans="2:5">
      <c r="B183" s="53"/>
      <c r="C183" s="131"/>
      <c r="D183" s="126"/>
      <c r="E183" s="58"/>
    </row>
    <row r="184" spans="2:5">
      <c r="B184" s="53" t="s">
        <v>120</v>
      </c>
      <c r="C184" s="153">
        <v>3.4136772925603305</v>
      </c>
      <c r="D184" s="54" t="s">
        <v>94</v>
      </c>
      <c r="E184" s="58"/>
    </row>
    <row r="185" spans="2:5">
      <c r="B185" s="53"/>
      <c r="C185" s="153">
        <v>2.77619503320087</v>
      </c>
      <c r="D185" s="54" t="s">
        <v>95</v>
      </c>
      <c r="E185" s="58"/>
    </row>
    <row r="186" spans="2:5">
      <c r="B186" s="53"/>
      <c r="C186" s="153">
        <v>5.2788685010478336</v>
      </c>
      <c r="D186" s="54" t="s">
        <v>96</v>
      </c>
      <c r="E186" s="58"/>
    </row>
    <row r="187" spans="2:5">
      <c r="B187" s="53"/>
      <c r="C187" s="153">
        <v>20.361574788678467</v>
      </c>
      <c r="D187" s="54" t="s">
        <v>97</v>
      </c>
      <c r="E187" s="58"/>
    </row>
    <row r="188" spans="2:5">
      <c r="B188" s="53"/>
      <c r="C188" s="153">
        <v>68.169684384511868</v>
      </c>
      <c r="D188" s="54" t="s">
        <v>98</v>
      </c>
      <c r="E188" s="58"/>
    </row>
    <row r="189" spans="2:5">
      <c r="B189" s="53"/>
      <c r="C189" s="131"/>
      <c r="D189" s="126"/>
      <c r="E189" s="58"/>
    </row>
    <row r="190" spans="2:5">
      <c r="B190" s="53" t="s">
        <v>88</v>
      </c>
      <c r="C190" s="153">
        <v>3.5093572164613898</v>
      </c>
      <c r="D190" s="54" t="s">
        <v>94</v>
      </c>
      <c r="E190" s="58"/>
    </row>
    <row r="191" spans="2:5">
      <c r="B191" s="53"/>
      <c r="C191" s="153">
        <v>2.5993816249386801</v>
      </c>
      <c r="D191" s="54" t="s">
        <v>95</v>
      </c>
      <c r="E191" s="58"/>
    </row>
    <row r="192" spans="2:5">
      <c r="B192" s="53"/>
      <c r="C192" s="153">
        <v>5.0175541294553598</v>
      </c>
      <c r="D192" s="54" t="s">
        <v>96</v>
      </c>
      <c r="E192" s="58"/>
    </row>
    <row r="193" spans="2:5">
      <c r="B193" s="53"/>
      <c r="C193" s="153">
        <v>21.693529837256829</v>
      </c>
      <c r="D193" s="54" t="s">
        <v>97</v>
      </c>
      <c r="E193" s="58"/>
    </row>
    <row r="194" spans="2:5">
      <c r="B194" s="53"/>
      <c r="C194" s="153">
        <v>67.180177191887736</v>
      </c>
      <c r="D194" s="54" t="s">
        <v>98</v>
      </c>
      <c r="E194" s="58"/>
    </row>
    <row r="195" spans="2:5">
      <c r="B195" s="53"/>
      <c r="C195" s="54"/>
      <c r="D195" s="132"/>
      <c r="E195" s="58"/>
    </row>
    <row r="196" spans="2:5">
      <c r="B196" s="53" t="s">
        <v>89</v>
      </c>
      <c r="C196" s="153">
        <v>2.9904488702018002</v>
      </c>
      <c r="D196" s="54" t="s">
        <v>94</v>
      </c>
      <c r="E196" s="58"/>
    </row>
    <row r="197" spans="2:5">
      <c r="B197" s="53"/>
      <c r="C197" s="153">
        <v>3.5583074845867175</v>
      </c>
      <c r="D197" s="54" t="s">
        <v>95</v>
      </c>
      <c r="E197" s="58"/>
    </row>
    <row r="198" spans="2:5">
      <c r="B198" s="53"/>
      <c r="C198" s="153">
        <v>6.4347606121568059</v>
      </c>
      <c r="D198" s="54" t="s">
        <v>96</v>
      </c>
      <c r="E198" s="58"/>
    </row>
    <row r="199" spans="2:5">
      <c r="B199" s="53"/>
      <c r="C199" s="153">
        <v>14.469834798946341</v>
      </c>
      <c r="D199" s="54" t="s">
        <v>97</v>
      </c>
      <c r="E199" s="58"/>
    </row>
    <row r="200" spans="2:5">
      <c r="B200" s="106"/>
      <c r="C200" s="155">
        <v>72.546648234108346</v>
      </c>
      <c r="D200" s="86" t="s">
        <v>98</v>
      </c>
      <c r="E200" s="66"/>
    </row>
    <row r="201" spans="2:5">
      <c r="B201" s="97"/>
      <c r="C201" s="125"/>
      <c r="D201" s="133"/>
      <c r="E201" s="99"/>
    </row>
    <row r="202" spans="2:5">
      <c r="B202" s="91" t="s">
        <v>131</v>
      </c>
      <c r="C202" s="28"/>
      <c r="D202" s="134"/>
      <c r="E202" s="69"/>
    </row>
    <row r="203" spans="2:5">
      <c r="B203" s="67"/>
      <c r="C203" s="28"/>
      <c r="D203" s="134"/>
      <c r="E203" s="69"/>
    </row>
    <row r="204" spans="2:5">
      <c r="B204" s="67"/>
      <c r="C204" s="28"/>
      <c r="D204" s="134"/>
      <c r="E204" s="69"/>
    </row>
    <row r="205" spans="2:5">
      <c r="B205" s="67"/>
      <c r="C205" s="28"/>
      <c r="D205" s="134"/>
      <c r="E205" s="69"/>
    </row>
    <row r="206" spans="2:5" ht="15.75">
      <c r="B206" s="92" t="s">
        <v>148</v>
      </c>
      <c r="C206" s="28"/>
      <c r="D206" s="134"/>
      <c r="E206" s="69"/>
    </row>
    <row r="207" spans="2:5">
      <c r="B207" s="67"/>
      <c r="C207" s="28"/>
      <c r="D207" s="134"/>
      <c r="E207" s="69"/>
    </row>
    <row r="208" spans="2:5">
      <c r="B208" s="67"/>
      <c r="C208" s="28"/>
      <c r="D208" s="134"/>
      <c r="E208" s="69"/>
    </row>
    <row r="209" spans="2:5">
      <c r="B209" s="67"/>
      <c r="C209" s="28"/>
      <c r="D209" s="134"/>
      <c r="E209" s="69"/>
    </row>
    <row r="210" spans="2:5">
      <c r="B210" s="67"/>
      <c r="C210" s="28"/>
      <c r="D210" s="134"/>
      <c r="E210" s="69"/>
    </row>
    <row r="211" spans="2:5">
      <c r="B211" s="67"/>
      <c r="C211" s="28"/>
      <c r="D211" s="134"/>
      <c r="E211" s="69"/>
    </row>
    <row r="212" spans="2:5">
      <c r="B212" s="67"/>
      <c r="C212" s="28"/>
      <c r="D212" s="134"/>
      <c r="E212" s="69"/>
    </row>
    <row r="213" spans="2:5">
      <c r="B213" s="135"/>
      <c r="C213" s="136"/>
      <c r="D213" s="135"/>
      <c r="E213" s="135"/>
    </row>
    <row r="214" spans="2:5">
      <c r="B214" s="70" t="s">
        <v>100</v>
      </c>
      <c r="C214" s="71"/>
      <c r="D214" s="72"/>
      <c r="E214" s="73"/>
    </row>
    <row r="215" spans="2:5">
      <c r="B215" s="57" t="s">
        <v>16</v>
      </c>
      <c r="C215" s="146">
        <v>21.036795554045586</v>
      </c>
      <c r="D215" s="116" t="s">
        <v>101</v>
      </c>
      <c r="E215" s="58"/>
    </row>
    <row r="216" spans="2:5">
      <c r="B216" s="75" t="s">
        <v>45</v>
      </c>
      <c r="C216" s="76"/>
      <c r="D216" s="55" t="s">
        <v>43</v>
      </c>
      <c r="E216" s="58"/>
    </row>
    <row r="217" spans="2:5">
      <c r="B217" s="53"/>
      <c r="C217" s="77" t="s">
        <v>115</v>
      </c>
      <c r="D217" s="78"/>
      <c r="E217" s="58"/>
    </row>
    <row r="218" spans="2:5">
      <c r="B218" s="137" t="s">
        <v>73</v>
      </c>
      <c r="C218" s="153">
        <v>4.7455855408445506</v>
      </c>
      <c r="D218" s="55"/>
      <c r="E218" s="58"/>
    </row>
    <row r="219" spans="2:5">
      <c r="B219" s="80" t="s">
        <v>74</v>
      </c>
      <c r="C219" s="153">
        <v>0.7605756437629333</v>
      </c>
      <c r="D219" s="55"/>
      <c r="E219" s="58"/>
    </row>
    <row r="220" spans="2:5">
      <c r="B220" s="80" t="s">
        <v>75</v>
      </c>
      <c r="C220" s="153">
        <v>1.0388130619060019</v>
      </c>
      <c r="D220" s="55"/>
      <c r="E220" s="58"/>
    </row>
    <row r="221" spans="2:5">
      <c r="B221" s="80" t="s">
        <v>76</v>
      </c>
      <c r="C221" s="153">
        <v>0.8848513226975907</v>
      </c>
      <c r="D221" s="55"/>
      <c r="E221" s="58"/>
    </row>
    <row r="222" spans="2:5">
      <c r="B222" s="80" t="s">
        <v>77</v>
      </c>
      <c r="C222" s="153">
        <v>0.97604908472852425</v>
      </c>
      <c r="D222" s="55"/>
      <c r="E222" s="58"/>
    </row>
    <row r="223" spans="2:5">
      <c r="B223" s="80" t="s">
        <v>78</v>
      </c>
      <c r="C223" s="153">
        <v>7.6017788765699308</v>
      </c>
      <c r="D223" s="55"/>
      <c r="E223" s="58"/>
    </row>
    <row r="224" spans="2:5">
      <c r="B224" s="138" t="s">
        <v>79</v>
      </c>
      <c r="C224" s="153">
        <v>83.992346469490471</v>
      </c>
      <c r="D224" s="65"/>
      <c r="E224" s="66"/>
    </row>
    <row r="225" spans="2:5">
      <c r="B225" s="97"/>
      <c r="C225" s="125"/>
      <c r="D225" s="97"/>
      <c r="E225" s="99"/>
    </row>
    <row r="226" spans="2:5">
      <c r="B226" s="91" t="s">
        <v>132</v>
      </c>
      <c r="C226" s="28"/>
      <c r="D226" s="67"/>
      <c r="E226" s="69"/>
    </row>
    <row r="227" spans="2:5">
      <c r="B227" s="67"/>
      <c r="C227" s="28"/>
      <c r="D227" s="67"/>
      <c r="E227" s="69"/>
    </row>
    <row r="228" spans="2:5" ht="15.75">
      <c r="B228" s="92" t="s">
        <v>149</v>
      </c>
      <c r="C228" s="28"/>
      <c r="D228" s="67"/>
      <c r="E228" s="69"/>
    </row>
    <row r="229" spans="2:5">
      <c r="C229" s="28"/>
      <c r="D229" s="67"/>
      <c r="E229" s="69"/>
    </row>
    <row r="230" spans="2:5">
      <c r="B230" s="67"/>
      <c r="C230" s="28"/>
      <c r="D230" s="67"/>
      <c r="E230" s="69"/>
    </row>
    <row r="231" spans="2:5">
      <c r="B231" s="67"/>
      <c r="C231" s="28"/>
      <c r="D231" s="67"/>
      <c r="E231" s="69"/>
    </row>
    <row r="232" spans="2:5">
      <c r="B232" s="67"/>
      <c r="C232" s="28"/>
      <c r="D232" s="67"/>
      <c r="E232" s="69"/>
    </row>
    <row r="233" spans="2:5">
      <c r="B233" s="67"/>
      <c r="C233" s="28"/>
      <c r="D233" s="67"/>
      <c r="E233" s="69"/>
    </row>
    <row r="234" spans="2:5">
      <c r="B234" s="67"/>
      <c r="C234" s="28"/>
      <c r="D234" s="67"/>
      <c r="E234" s="69"/>
    </row>
    <row r="235" spans="2:5">
      <c r="B235" s="67"/>
      <c r="C235" s="28"/>
      <c r="D235" s="67"/>
      <c r="E235" s="69"/>
    </row>
    <row r="236" spans="2:5">
      <c r="B236" s="67"/>
      <c r="C236" s="28"/>
      <c r="D236" s="67"/>
      <c r="E236" s="69"/>
    </row>
    <row r="237" spans="2:5">
      <c r="B237" s="67"/>
      <c r="C237" s="28"/>
      <c r="D237" s="67"/>
      <c r="E237" s="69"/>
    </row>
    <row r="238" spans="2:5">
      <c r="B238" s="67"/>
      <c r="C238" s="28"/>
      <c r="D238" s="67"/>
      <c r="E238" s="69"/>
    </row>
    <row r="239" spans="2:5">
      <c r="B239" s="67"/>
      <c r="C239" s="28"/>
      <c r="D239" s="67"/>
      <c r="E239" s="69"/>
    </row>
    <row r="240" spans="2:5">
      <c r="B240" s="67"/>
      <c r="C240" s="28"/>
      <c r="D240" s="67"/>
      <c r="E240" s="69"/>
    </row>
    <row r="241" spans="2:5">
      <c r="B241" s="67"/>
      <c r="C241" s="28"/>
      <c r="D241" s="67"/>
      <c r="E241" s="69"/>
    </row>
    <row r="242" spans="2:5">
      <c r="B242" s="70" t="s">
        <v>32</v>
      </c>
      <c r="C242" s="71"/>
      <c r="D242" s="72"/>
      <c r="E242" s="73" t="s">
        <v>52</v>
      </c>
    </row>
    <row r="243" spans="2:5">
      <c r="B243" s="139" t="s">
        <v>119</v>
      </c>
      <c r="C243" s="154">
        <v>9.9537599204955818</v>
      </c>
      <c r="D243" s="102" t="s">
        <v>26</v>
      </c>
      <c r="E243" s="56" t="s">
        <v>133</v>
      </c>
    </row>
    <row r="244" spans="2:5">
      <c r="B244" s="140"/>
      <c r="C244" s="82"/>
      <c r="D244" s="83"/>
      <c r="E244" s="141"/>
    </row>
    <row r="245" spans="2:5">
      <c r="B245" s="140"/>
      <c r="C245" s="82"/>
      <c r="D245" s="83"/>
      <c r="E245" s="141"/>
    </row>
    <row r="246" spans="2:5">
      <c r="B246" s="140"/>
      <c r="C246" s="82"/>
      <c r="D246" s="83"/>
      <c r="E246" s="141"/>
    </row>
    <row r="247" spans="2:5" ht="33.75" customHeight="1">
      <c r="B247" s="171" t="s">
        <v>17</v>
      </c>
      <c r="C247" s="177"/>
      <c r="D247" s="168" t="s">
        <v>40</v>
      </c>
      <c r="E247" s="174" t="s">
        <v>53</v>
      </c>
    </row>
    <row r="248" spans="2:5" ht="33.75" customHeight="1">
      <c r="B248" s="172"/>
      <c r="C248" s="178"/>
      <c r="D248" s="169"/>
      <c r="E248" s="175"/>
    </row>
    <row r="249" spans="2:5" ht="33.75" customHeight="1">
      <c r="B249" s="172"/>
      <c r="C249" s="178"/>
      <c r="D249" s="169"/>
      <c r="E249" s="175"/>
    </row>
    <row r="250" spans="2:5" ht="26.25" customHeight="1">
      <c r="B250" s="173"/>
      <c r="C250" s="179"/>
      <c r="D250" s="170"/>
      <c r="E250" s="176"/>
    </row>
    <row r="251" spans="2:5" ht="26.25" customHeight="1">
      <c r="B251" s="142"/>
      <c r="C251" s="143"/>
      <c r="D251" s="144"/>
      <c r="E251" s="145"/>
    </row>
    <row r="252" spans="2:5" ht="26.25" customHeight="1">
      <c r="B252" s="142"/>
      <c r="C252" s="143"/>
      <c r="D252" s="144"/>
      <c r="E252" s="145"/>
    </row>
  </sheetData>
  <sheetProtection password="E366" sheet="1" objects="1" scenarios="1" formatCells="0" formatColumns="0" formatRows="0" insertColumns="0" insertRows="0" insertHyperlinks="0" deleteColumns="0" deleteRows="0" sort="0" autoFilter="0" pivotTables="0"/>
  <mergeCells count="5">
    <mergeCell ref="D247:D250"/>
    <mergeCell ref="B247:B250"/>
    <mergeCell ref="E247:E250"/>
    <mergeCell ref="C247:C250"/>
    <mergeCell ref="B18:E20"/>
  </mergeCells>
  <pageMargins left="0.51181102362204722" right="0.51181102362204722" top="0.55118110236220474" bottom="0.55118110236220474" header="0.31496062992125984" footer="0.31496062992125984"/>
  <pageSetup paperSize="9" scale="6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4:H7"/>
  <sheetViews>
    <sheetView workbookViewId="0">
      <selection activeCell="B7" sqref="B7"/>
    </sheetView>
  </sheetViews>
  <sheetFormatPr baseColWidth="10" defaultRowHeight="15"/>
  <cols>
    <col min="1" max="1" width="40.85546875" customWidth="1"/>
  </cols>
  <sheetData>
    <row r="4" spans="1:8" ht="15.75" thickBot="1">
      <c r="A4" s="13" t="s">
        <v>61</v>
      </c>
      <c r="B4" s="13" t="s">
        <v>54</v>
      </c>
      <c r="C4" s="13" t="s">
        <v>55</v>
      </c>
      <c r="D4" s="13" t="s">
        <v>56</v>
      </c>
      <c r="E4" s="13" t="s">
        <v>57</v>
      </c>
      <c r="F4" s="13" t="s">
        <v>58</v>
      </c>
      <c r="G4" s="13" t="s">
        <v>59</v>
      </c>
      <c r="H4" s="13" t="s">
        <v>60</v>
      </c>
    </row>
    <row r="5" spans="1:8">
      <c r="A5" t="s">
        <v>62</v>
      </c>
      <c r="B5" s="149">
        <f>+Mortgage!C101</f>
        <v>39.392556410328559</v>
      </c>
      <c r="C5" s="149">
        <f>+Mortgage!C102</f>
        <v>14.339983011302152</v>
      </c>
      <c r="D5" s="149">
        <f>+Mortgage!C103</f>
        <v>16.784491040599427</v>
      </c>
      <c r="E5" s="149">
        <f>+Mortgage!C104</f>
        <v>14.668875996084394</v>
      </c>
      <c r="F5" s="149">
        <f>+Mortgage!C105</f>
        <v>9.0996826195696716</v>
      </c>
      <c r="G5" s="149">
        <f>+Mortgage!C106</f>
        <v>3.1294432101400078</v>
      </c>
      <c r="H5" s="149">
        <f>+Mortgage!C107</f>
        <v>2.5849677119757724</v>
      </c>
    </row>
    <row r="6" spans="1:8">
      <c r="A6" s="150" t="s">
        <v>88</v>
      </c>
      <c r="B6" s="149">
        <f>+Mortgage!C109</f>
        <v>37.037145469370238</v>
      </c>
      <c r="C6" s="149">
        <f>+Mortgage!C110</f>
        <v>15.219648856255578</v>
      </c>
      <c r="D6" s="149">
        <f>+Mortgage!C111</f>
        <v>18.461721948985517</v>
      </c>
      <c r="E6" s="149">
        <f>+Mortgage!C112</f>
        <v>15.825243644474135</v>
      </c>
      <c r="F6" s="149">
        <f>+Mortgage!C113</f>
        <v>9.6203640501426211</v>
      </c>
      <c r="G6" s="149">
        <f>+Mortgage!C114</f>
        <v>3.0582458216961106</v>
      </c>
      <c r="H6" s="149">
        <f>+Mortgage!C115</f>
        <v>0.77763020907581393</v>
      </c>
    </row>
    <row r="7" spans="1:8">
      <c r="A7" s="150" t="s">
        <v>89</v>
      </c>
      <c r="B7" s="149">
        <f>+Mortgage!C117</f>
        <v>49.811428164229163</v>
      </c>
      <c r="C7" s="149">
        <f>+Mortgage!C118</f>
        <v>10.448888907303719</v>
      </c>
      <c r="D7" s="149">
        <f>+Mortgage!C119</f>
        <v>9.3654655821192225</v>
      </c>
      <c r="E7" s="149">
        <f>+Mortgage!C120</f>
        <v>9.5538253612128621</v>
      </c>
      <c r="F7" s="149">
        <f>+Mortgage!C121</f>
        <v>6.7965120961409138</v>
      </c>
      <c r="G7" s="149">
        <f>+Mortgage!C122</f>
        <v>3.4443761360725875</v>
      </c>
      <c r="H7" s="149">
        <f>+Mortgage!C123</f>
        <v>10.579503752921541</v>
      </c>
    </row>
  </sheetData>
  <sheetProtection password="E366"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4:F7"/>
  <sheetViews>
    <sheetView workbookViewId="0">
      <selection activeCell="B7" sqref="B7"/>
    </sheetView>
  </sheetViews>
  <sheetFormatPr baseColWidth="10" defaultRowHeight="15"/>
  <cols>
    <col min="1" max="1" width="40.85546875" customWidth="1"/>
  </cols>
  <sheetData>
    <row r="4" spans="1:6" ht="15.75" thickBot="1">
      <c r="A4" s="13" t="s">
        <v>68</v>
      </c>
      <c r="B4" s="13" t="s">
        <v>66</v>
      </c>
      <c r="C4" s="14" t="s">
        <v>63</v>
      </c>
      <c r="D4" s="14" t="s">
        <v>64</v>
      </c>
      <c r="E4" s="14" t="s">
        <v>65</v>
      </c>
      <c r="F4" s="13" t="s">
        <v>67</v>
      </c>
    </row>
    <row r="5" spans="1:6">
      <c r="A5" t="s">
        <v>62</v>
      </c>
      <c r="B5" s="149">
        <f>+Mortgage!C184</f>
        <v>3.4136772925603305</v>
      </c>
      <c r="C5" s="149">
        <f>+Mortgage!C185</f>
        <v>2.77619503320087</v>
      </c>
      <c r="D5" s="149">
        <f>+Mortgage!C186</f>
        <v>5.2788685010478336</v>
      </c>
      <c r="E5" s="149">
        <f>+Mortgage!C187</f>
        <v>20.361574788678467</v>
      </c>
      <c r="F5" s="149">
        <f>+Mortgage!C188</f>
        <v>68.169684384511868</v>
      </c>
    </row>
    <row r="6" spans="1:6">
      <c r="A6" s="150" t="s">
        <v>88</v>
      </c>
      <c r="B6" s="149">
        <f>+Mortgage!C190</f>
        <v>3.5093572164613898</v>
      </c>
      <c r="C6" s="149">
        <f>+Mortgage!C191</f>
        <v>2.5993816249386801</v>
      </c>
      <c r="D6" s="149">
        <f>+Mortgage!C192</f>
        <v>5.0175541294553598</v>
      </c>
      <c r="E6" s="149">
        <f>+Mortgage!C193</f>
        <v>21.693529837256829</v>
      </c>
      <c r="F6" s="149">
        <f>+Mortgage!C194</f>
        <v>67.180177191887736</v>
      </c>
    </row>
    <row r="7" spans="1:6">
      <c r="A7" s="150" t="s">
        <v>89</v>
      </c>
      <c r="B7" s="149">
        <f>+Mortgage!C196</f>
        <v>2.9904488702018002</v>
      </c>
      <c r="C7" s="149">
        <f>+Mortgage!C197</f>
        <v>3.5583074845867175</v>
      </c>
      <c r="D7" s="149">
        <f>+Mortgage!C198</f>
        <v>6.4347606121568059</v>
      </c>
      <c r="E7" s="149">
        <f>+Mortgage!C199</f>
        <v>14.469834798946341</v>
      </c>
      <c r="F7" s="149">
        <f>+Mortgage!C200</f>
        <v>72.546648234108346</v>
      </c>
    </row>
  </sheetData>
  <sheetProtection password="E366" sheet="1" objects="1" scenarios="1"/>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3:H8"/>
  <sheetViews>
    <sheetView topLeftCell="A4" workbookViewId="0">
      <selection activeCell="J22" sqref="J22"/>
    </sheetView>
  </sheetViews>
  <sheetFormatPr baseColWidth="10" defaultRowHeight="15"/>
  <cols>
    <col min="1" max="1" width="25.85546875" bestFit="1" customWidth="1"/>
  </cols>
  <sheetData>
    <row r="3" spans="1:8">
      <c r="A3" s="148" t="s">
        <v>157</v>
      </c>
    </row>
    <row r="4" spans="1:8" ht="15.75" thickBot="1">
      <c r="A4" s="13" t="s">
        <v>62</v>
      </c>
      <c r="B4" s="13" t="s">
        <v>73</v>
      </c>
      <c r="C4" s="13" t="s">
        <v>74</v>
      </c>
      <c r="D4" s="13" t="s">
        <v>75</v>
      </c>
      <c r="E4" s="13" t="s">
        <v>76</v>
      </c>
      <c r="F4" s="13" t="s">
        <v>77</v>
      </c>
      <c r="G4" s="13" t="s">
        <v>78</v>
      </c>
      <c r="H4" s="13" t="s">
        <v>79</v>
      </c>
    </row>
    <row r="5" spans="1:8">
      <c r="A5" t="s">
        <v>158</v>
      </c>
      <c r="B5" s="149">
        <f>+Mortgage!C218</f>
        <v>4.7455855408445506</v>
      </c>
      <c r="C5" s="149">
        <f>+Mortgage!C219</f>
        <v>0.7605756437629333</v>
      </c>
      <c r="D5" s="149">
        <f>+Mortgage!C220</f>
        <v>1.0388130619060019</v>
      </c>
      <c r="E5" s="149">
        <f>+Mortgage!C221</f>
        <v>0.8848513226975907</v>
      </c>
      <c r="F5" s="149">
        <f>+Mortgage!C222</f>
        <v>0.97604908472852425</v>
      </c>
      <c r="G5" s="149">
        <f>+Mortgage!C223</f>
        <v>7.6017788765699308</v>
      </c>
      <c r="H5" s="149">
        <f>+Mortgage!C224</f>
        <v>83.992346469490471</v>
      </c>
    </row>
    <row r="6" spans="1:8">
      <c r="A6" t="s">
        <v>159</v>
      </c>
      <c r="B6" s="149">
        <f>+Mortgage!C37</f>
        <v>18.6061451825679</v>
      </c>
      <c r="C6" s="149">
        <f>+Mortgage!C38</f>
        <v>20.238263185701964</v>
      </c>
      <c r="D6" s="149">
        <f>+Mortgage!C39</f>
        <v>29.378123972475635</v>
      </c>
      <c r="E6" s="149">
        <f>+Mortgage!C40</f>
        <v>7.2655575316519041</v>
      </c>
      <c r="F6" s="149">
        <f>+Mortgage!C41</f>
        <v>3.574167813688419</v>
      </c>
      <c r="G6" s="149">
        <f>+Mortgage!C42</f>
        <v>19.53878402951058</v>
      </c>
      <c r="H6" s="149">
        <f>+Mortgage!C43</f>
        <v>1.3989582844036017</v>
      </c>
    </row>
    <row r="7" spans="1:8">
      <c r="A7" s="150" t="s">
        <v>160</v>
      </c>
      <c r="B7" s="151">
        <v>2.984677499775084</v>
      </c>
      <c r="C7" s="151">
        <v>2.0984374266054022</v>
      </c>
      <c r="D7" s="151">
        <v>10.492187133027013</v>
      </c>
      <c r="E7" s="151">
        <v>0</v>
      </c>
      <c r="F7" s="151">
        <v>0</v>
      </c>
      <c r="G7" s="151">
        <v>0</v>
      </c>
      <c r="H7" s="151">
        <v>0</v>
      </c>
    </row>
    <row r="8" spans="1:8">
      <c r="A8" s="150" t="s">
        <v>161</v>
      </c>
      <c r="B8" s="151">
        <v>15.62146768279282</v>
      </c>
      <c r="C8" s="151">
        <v>18.139825759096563</v>
      </c>
      <c r="D8" s="151">
        <v>18.885936839448622</v>
      </c>
      <c r="E8" s="151">
        <v>7.2655575316519041</v>
      </c>
      <c r="F8" s="151">
        <v>3.574167813688419</v>
      </c>
      <c r="G8" s="151">
        <v>19.53878402951058</v>
      </c>
      <c r="H8" s="151">
        <v>1.3989582844036017</v>
      </c>
    </row>
  </sheetData>
  <sheetProtection password="E366"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6:E40"/>
  <sheetViews>
    <sheetView showGridLines="0" showWhiteSpace="0" view="pageLayout" zoomScale="85" zoomScaleNormal="85" zoomScalePageLayoutView="85" workbookViewId="0">
      <selection activeCell="E21" sqref="E21"/>
    </sheetView>
  </sheetViews>
  <sheetFormatPr baseColWidth="10" defaultRowHeight="15"/>
  <cols>
    <col min="1" max="1" width="2.7109375" style="18" customWidth="1"/>
    <col min="2" max="2" width="45.140625" style="18" customWidth="1"/>
    <col min="3" max="3" width="35.5703125" style="17" customWidth="1"/>
    <col min="4" max="4" width="31" style="18" customWidth="1"/>
    <col min="5" max="5" width="38.85546875" style="18" customWidth="1"/>
    <col min="6" max="16384" width="11.42578125" style="18"/>
  </cols>
  <sheetData>
    <row r="6" spans="2:5" ht="18.75">
      <c r="B6" s="16" t="s">
        <v>21</v>
      </c>
    </row>
    <row r="7" spans="2:5" ht="16.5" thickBot="1">
      <c r="B7" s="19"/>
    </row>
    <row r="8" spans="2:5" ht="15.75" thickBot="1">
      <c r="C8" s="20" t="s">
        <v>69</v>
      </c>
      <c r="D8" s="21"/>
    </row>
    <row r="9" spans="2:5" ht="15.75" thickBot="1">
      <c r="C9" s="22" t="s">
        <v>112</v>
      </c>
      <c r="D9" s="23"/>
    </row>
    <row r="10" spans="2:5" ht="15.75" thickBot="1">
      <c r="C10" s="24" t="s">
        <v>113</v>
      </c>
      <c r="D10" s="25" t="s">
        <v>146</v>
      </c>
      <c r="E10" s="26"/>
    </row>
    <row r="11" spans="2:5">
      <c r="C11" s="27"/>
      <c r="D11" s="28"/>
      <c r="E11" s="26"/>
    </row>
    <row r="12" spans="2:5">
      <c r="B12" s="29" t="s">
        <v>144</v>
      </c>
      <c r="C12" s="30" t="s">
        <v>69</v>
      </c>
      <c r="D12" s="31" t="s">
        <v>145</v>
      </c>
      <c r="E12" s="26"/>
    </row>
    <row r="13" spans="2:5">
      <c r="B13" s="32" t="s">
        <v>141</v>
      </c>
      <c r="C13" s="33"/>
      <c r="D13" s="34"/>
      <c r="E13" s="26"/>
    </row>
    <row r="14" spans="2:5">
      <c r="B14" s="35" t="s">
        <v>142</v>
      </c>
      <c r="C14" s="36"/>
      <c r="D14" s="37"/>
      <c r="E14" s="26"/>
    </row>
    <row r="15" spans="2:5">
      <c r="B15" s="38" t="s">
        <v>143</v>
      </c>
      <c r="C15" s="39"/>
      <c r="D15" s="40"/>
      <c r="E15" s="26"/>
    </row>
    <row r="16" spans="2:5">
      <c r="C16" s="27"/>
      <c r="D16" s="28"/>
      <c r="E16" s="26"/>
    </row>
    <row r="17" spans="2:5" ht="26.25" customHeight="1" thickBot="1">
      <c r="B17" s="142"/>
      <c r="C17" s="143"/>
      <c r="D17" s="144"/>
      <c r="E17" s="145"/>
    </row>
    <row r="18" spans="2:5" ht="26.25" customHeight="1" thickBot="1">
      <c r="B18" s="41" t="s">
        <v>18</v>
      </c>
      <c r="C18" s="42" t="s">
        <v>37</v>
      </c>
      <c r="D18" s="43"/>
      <c r="E18" s="44" t="s">
        <v>33</v>
      </c>
    </row>
    <row r="19" spans="2:5">
      <c r="B19" s="2"/>
      <c r="C19" s="8"/>
      <c r="D19" s="1"/>
      <c r="E19" s="12"/>
    </row>
    <row r="20" spans="2:5">
      <c r="B20" s="2" t="s">
        <v>1</v>
      </c>
      <c r="C20" s="8"/>
      <c r="D20" s="1" t="s">
        <v>22</v>
      </c>
      <c r="E20" s="12"/>
    </row>
    <row r="21" spans="2:5">
      <c r="B21" s="1" t="s">
        <v>2</v>
      </c>
      <c r="C21" s="6"/>
      <c r="D21" s="1" t="s">
        <v>26</v>
      </c>
      <c r="E21" s="12"/>
    </row>
    <row r="22" spans="2:5">
      <c r="B22" s="1" t="s">
        <v>3</v>
      </c>
      <c r="C22" s="7"/>
      <c r="D22" s="1" t="s">
        <v>23</v>
      </c>
      <c r="E22" s="12"/>
    </row>
    <row r="23" spans="2:5">
      <c r="B23" s="1" t="s">
        <v>4</v>
      </c>
      <c r="C23" s="7"/>
      <c r="D23" s="1" t="s">
        <v>34</v>
      </c>
      <c r="E23" s="12"/>
    </row>
    <row r="24" spans="2:5">
      <c r="B24" s="1" t="s">
        <v>5</v>
      </c>
      <c r="C24" s="7"/>
      <c r="D24" s="1" t="s">
        <v>22</v>
      </c>
      <c r="E24" s="12"/>
    </row>
    <row r="25" spans="2:5">
      <c r="B25" s="1" t="s">
        <v>6</v>
      </c>
      <c r="C25" s="7"/>
      <c r="D25" s="1" t="s">
        <v>23</v>
      </c>
      <c r="E25" s="12"/>
    </row>
    <row r="26" spans="2:5">
      <c r="B26" s="3"/>
      <c r="C26" s="9"/>
      <c r="D26" s="3"/>
      <c r="E26" s="12"/>
    </row>
    <row r="27" spans="2:5">
      <c r="B27" s="1" t="s">
        <v>7</v>
      </c>
      <c r="C27" s="7"/>
      <c r="D27" s="1" t="s">
        <v>23</v>
      </c>
      <c r="E27" s="12"/>
    </row>
    <row r="28" spans="2:5">
      <c r="B28" s="1"/>
      <c r="C28" s="7"/>
      <c r="D28" s="1" t="s">
        <v>24</v>
      </c>
      <c r="E28" s="12"/>
    </row>
    <row r="29" spans="2:5">
      <c r="B29" s="1" t="s">
        <v>8</v>
      </c>
      <c r="C29" s="7"/>
      <c r="D29" s="1" t="s">
        <v>23</v>
      </c>
      <c r="E29" s="12"/>
    </row>
    <row r="30" spans="2:5">
      <c r="B30" s="15" t="s">
        <v>13</v>
      </c>
      <c r="C30" s="10"/>
      <c r="D30" s="4" t="s">
        <v>35</v>
      </c>
      <c r="E30" s="12"/>
    </row>
    <row r="31" spans="2:5">
      <c r="B31" s="15"/>
      <c r="C31" s="10"/>
      <c r="D31" s="4"/>
      <c r="E31" s="12"/>
    </row>
    <row r="32" spans="2:5">
      <c r="B32" s="15"/>
      <c r="C32" s="10"/>
      <c r="D32" s="4"/>
      <c r="E32" s="12"/>
    </row>
    <row r="33" spans="2:5">
      <c r="B33" s="15"/>
      <c r="C33" s="10"/>
      <c r="D33" s="4"/>
      <c r="E33" s="11"/>
    </row>
    <row r="34" spans="2:5">
      <c r="B34" s="1" t="s">
        <v>9</v>
      </c>
      <c r="C34" s="7"/>
      <c r="D34" s="1" t="s">
        <v>25</v>
      </c>
      <c r="E34" s="11"/>
    </row>
    <row r="35" spans="2:5">
      <c r="B35" s="1" t="s">
        <v>10</v>
      </c>
      <c r="C35" s="7"/>
      <c r="D35" s="1" t="s">
        <v>22</v>
      </c>
      <c r="E35" s="11"/>
    </row>
    <row r="36" spans="2:5">
      <c r="B36" s="1" t="s">
        <v>19</v>
      </c>
      <c r="C36" s="7"/>
      <c r="D36" s="1" t="s">
        <v>26</v>
      </c>
      <c r="E36" s="11"/>
    </row>
    <row r="37" spans="2:5">
      <c r="B37" s="5"/>
      <c r="C37" s="7"/>
      <c r="D37" s="1"/>
      <c r="E37" s="11"/>
    </row>
    <row r="38" spans="2:5">
      <c r="B38" s="5"/>
      <c r="C38" s="7"/>
      <c r="D38" s="1"/>
      <c r="E38" s="11"/>
    </row>
    <row r="39" spans="2:5">
      <c r="B39" s="2" t="s">
        <v>20</v>
      </c>
      <c r="C39" s="8"/>
      <c r="D39" s="2" t="s">
        <v>36</v>
      </c>
      <c r="E39" s="11"/>
    </row>
    <row r="40" spans="2:5">
      <c r="B40" s="2"/>
      <c r="C40" s="8"/>
      <c r="D40" s="1"/>
      <c r="E40" s="11"/>
    </row>
  </sheetData>
  <sheetProtection password="E366" sheet="1" objects="1" scenarios="1" formatCells="0" formatColumns="0" formatRows="0" insertColumns="0" insertRows="0" insertHyperlinks="0" deleteColumns="0" deleteRows="0" sort="0" autoFilter="0" pivotTables="0"/>
  <pageMargins left="0.51181102362204722" right="0.51181102362204722" top="0.55118110236220474" bottom="0.55118110236220474" header="0.31496062992125984" footer="0.31496062992125984"/>
  <pageSetup paperSize="9" scale="6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Mortgage</vt:lpstr>
      <vt:lpstr>LTV distribution</vt:lpstr>
      <vt:lpstr>Seasoning</vt:lpstr>
      <vt:lpstr>Amortisation profile</vt:lpstr>
      <vt:lpstr>Public sector</vt:lpstr>
      <vt:lpstr>Mortgage!Títulos_a_imprimir</vt:lpstr>
      <vt:lpstr>'Public sector'!Títulos_a_imprimir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dc:creator>
  <cp:lastModifiedBy>T8205Y</cp:lastModifiedBy>
  <cp:lastPrinted>2014-03-20T10:21:18Z</cp:lastPrinted>
  <dcterms:created xsi:type="dcterms:W3CDTF">2012-03-02T08:39:26Z</dcterms:created>
  <dcterms:modified xsi:type="dcterms:W3CDTF">2015-01-15T09:46:23Z</dcterms:modified>
</cp:coreProperties>
</file>