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5355" windowWidth="19230" windowHeight="6750"/>
  </bookViews>
  <sheets>
    <sheet name="Mortgage" sheetId="1" r:id="rId1"/>
    <sheet name="LTV distribution" sheetId="2" r:id="rId2"/>
    <sheet name="Seasoning" sheetId="4" r:id="rId3"/>
    <sheet name="Amortisation profile" sheetId="7" r:id="rId4"/>
    <sheet name="Public sector" sheetId="6" r:id="rId5"/>
  </sheets>
  <definedNames>
    <definedName name="_xlnm.Print_Titles" localSheetId="0">Mortgage!$1:$4</definedName>
    <definedName name="_xlnm.Print_Titles" localSheetId="4">'Public sector'!$1:$4</definedName>
  </definedNames>
  <calcPr calcId="125725"/>
</workbook>
</file>

<file path=xl/calcChain.xml><?xml version="1.0" encoding="utf-8"?>
<calcChain xmlns="http://schemas.openxmlformats.org/spreadsheetml/2006/main">
  <c r="B7" i="4"/>
  <c r="B7" i="2"/>
  <c r="C93" i="1"/>
  <c r="C28" l="1"/>
  <c r="H5" i="7"/>
  <c r="H6"/>
  <c r="C7" i="2"/>
  <c r="G5" i="7" l="1"/>
  <c r="F5"/>
  <c r="E5"/>
  <c r="D5"/>
  <c r="C5"/>
  <c r="B5"/>
  <c r="G6"/>
  <c r="F6"/>
  <c r="E6"/>
  <c r="D6"/>
  <c r="C6"/>
  <c r="B6"/>
  <c r="F7" i="4"/>
  <c r="E7"/>
  <c r="D7"/>
  <c r="C7"/>
  <c r="F6"/>
  <c r="E6"/>
  <c r="D6"/>
  <c r="C6"/>
  <c r="B6"/>
  <c r="F5"/>
  <c r="E5"/>
  <c r="D5"/>
  <c r="C5"/>
  <c r="B5"/>
  <c r="H7" i="2"/>
  <c r="G7"/>
  <c r="F7"/>
  <c r="E7"/>
  <c r="D7"/>
  <c r="H6"/>
  <c r="G6"/>
  <c r="F6"/>
  <c r="E6"/>
  <c r="D6"/>
  <c r="C6"/>
  <c r="B6"/>
  <c r="H5"/>
  <c r="G5"/>
  <c r="F5"/>
  <c r="E5"/>
  <c r="D5"/>
  <c r="C5"/>
  <c r="B5"/>
  <c r="C86" i="1"/>
  <c r="C83" l="1"/>
  <c r="C31"/>
  <c r="C26"/>
  <c r="C22"/>
</calcChain>
</file>

<file path=xl/sharedStrings.xml><?xml version="1.0" encoding="utf-8"?>
<sst xmlns="http://schemas.openxmlformats.org/spreadsheetml/2006/main" count="310" uniqueCount="184">
  <si>
    <t>General information</t>
  </si>
  <si>
    <t>Nominal Cover Pool Size</t>
  </si>
  <si>
    <t>Overcollateralisation</t>
  </si>
  <si>
    <t>Availability of historic cover pool data</t>
  </si>
  <si>
    <t>Maturity of Covered Bonds</t>
  </si>
  <si>
    <t>Nominal value of outstanding CBs</t>
  </si>
  <si>
    <t>CRD compliant (yes/no)</t>
  </si>
  <si>
    <t>Is information on Currency Exposures available?</t>
  </si>
  <si>
    <t>Is information on substitution assets available?</t>
  </si>
  <si>
    <t>Number of loans</t>
  </si>
  <si>
    <t>Loan size information</t>
  </si>
  <si>
    <t>LTV information</t>
  </si>
  <si>
    <t>Property type information</t>
  </si>
  <si>
    <t>Geographic distribution</t>
  </si>
  <si>
    <t>Is interest rate information available?</t>
  </si>
  <si>
    <t>Loan seasoning</t>
  </si>
  <si>
    <t>Remaining loan maturities</t>
  </si>
  <si>
    <t>NPL definition</t>
  </si>
  <si>
    <t>Public Sector Assets</t>
  </si>
  <si>
    <t>Distribution by type of debtor</t>
  </si>
  <si>
    <t>Rating of obligors</t>
  </si>
  <si>
    <t>QUESTIONNAIRE ON TRANSPARENCY  ACCORDING TO ECBC LABEL CONVENTION</t>
  </si>
  <si>
    <t>mill €</t>
  </si>
  <si>
    <t>yes/not</t>
  </si>
  <si>
    <t>mill € (if yes)</t>
  </si>
  <si>
    <t>number</t>
  </si>
  <si>
    <t>%</t>
  </si>
  <si>
    <t>residencial</t>
  </si>
  <si>
    <t>commercial</t>
  </si>
  <si>
    <t>% variable rate</t>
  </si>
  <si>
    <t>% fixed rate</t>
  </si>
  <si>
    <t>Repayment Type (amortising, Interest only, ect)</t>
  </si>
  <si>
    <t>NPL information…</t>
  </si>
  <si>
    <t>Comments</t>
  </si>
  <si>
    <t>Weighted Average Maturity</t>
  </si>
  <si>
    <t>by regions</t>
  </si>
  <si>
    <t>when applicable</t>
  </si>
  <si>
    <t>september 2012</t>
  </si>
  <si>
    <t>yes</t>
  </si>
  <si>
    <t>The standard of the market</t>
  </si>
  <si>
    <t>In Spain a loan is doubtful when: 
Repayment is considered uncertain and some losses are expected; and   also when the loan is in arrears: the obligor is past due more than 90 days on the mortgage credit obligation to the credit institution (that includes capital, interest payments..) or when the total amount due to the lender exceeds 25% of the mortgage debt (and it has not been considered as a default yet).</t>
  </si>
  <si>
    <t>% by regions (CCAA)</t>
  </si>
  <si>
    <t xml:space="preserve">% </t>
  </si>
  <si>
    <r>
      <t>% by year</t>
    </r>
    <r>
      <rPr>
        <sz val="11"/>
        <color rgb="FFFF0000"/>
        <rFont val="Calibri"/>
        <family val="2"/>
        <scheme val="minor"/>
      </rPr>
      <t xml:space="preserve"> </t>
    </r>
  </si>
  <si>
    <t xml:space="preserve">yes/not </t>
  </si>
  <si>
    <t>Amortisation profile</t>
  </si>
  <si>
    <t>According to Moody's criteria</t>
  </si>
  <si>
    <t>It includes all non-residential mortgage loans</t>
  </si>
  <si>
    <t>According to Bank of Spain definition:</t>
  </si>
  <si>
    <t>fixed period ≤ 1 year</t>
  </si>
  <si>
    <t>fixed period &gt; 1 year</t>
  </si>
  <si>
    <t xml:space="preserve">if yes </t>
  </si>
  <si>
    <t>Acoording to Bank of Spain definition</t>
  </si>
  <si>
    <t>Bank of Spain definition</t>
  </si>
  <si>
    <t>0-50%</t>
  </si>
  <si>
    <t>50-60%</t>
  </si>
  <si>
    <t>60-70%</t>
  </si>
  <si>
    <t>70-80%</t>
  </si>
  <si>
    <t>80-90%</t>
  </si>
  <si>
    <t>90-100%</t>
  </si>
  <si>
    <t>&gt; 100%</t>
  </si>
  <si>
    <t>LTV distribution</t>
  </si>
  <si>
    <t>Percentage of loans (%)</t>
  </si>
  <si>
    <t>≥12 - &lt; 24</t>
  </si>
  <si>
    <t>≥24 - &lt; 36</t>
  </si>
  <si>
    <t>≥36 - &lt; 60</t>
  </si>
  <si>
    <t xml:space="preserve">&lt; 12 </t>
  </si>
  <si>
    <t>&gt; 60</t>
  </si>
  <si>
    <t>Seasoning Distribution (months)</t>
  </si>
  <si>
    <t>CB Issuer</t>
  </si>
  <si>
    <t>Total mortgage pool (equal to cover pool)</t>
  </si>
  <si>
    <t>Eligible portfolio</t>
  </si>
  <si>
    <t xml:space="preserve">Cover pool information: Mortgage Loans </t>
  </si>
  <si>
    <t>0 -1 Y</t>
  </si>
  <si>
    <t>1-2 Y</t>
  </si>
  <si>
    <t>2-3 Y</t>
  </si>
  <si>
    <t>3-4 Y</t>
  </si>
  <si>
    <t>4-5 Y</t>
  </si>
  <si>
    <t>5-10 Y</t>
  </si>
  <si>
    <t>10+ Y</t>
  </si>
  <si>
    <t>contractual maturity structure</t>
  </si>
  <si>
    <t>years</t>
  </si>
  <si>
    <t>Composition by currency</t>
  </si>
  <si>
    <t>% over total</t>
  </si>
  <si>
    <t>EUR</t>
  </si>
  <si>
    <t>GDP</t>
  </si>
  <si>
    <t>USD</t>
  </si>
  <si>
    <t>Others</t>
  </si>
  <si>
    <t>Residential</t>
  </si>
  <si>
    <t>Commercial</t>
  </si>
  <si>
    <r>
      <rPr>
        <i/>
        <sz val="11"/>
        <rFont val="Calibri"/>
        <family val="2"/>
        <scheme val="minor"/>
      </rPr>
      <t xml:space="preserve">of which: </t>
    </r>
    <r>
      <rPr>
        <sz val="11"/>
        <rFont val="Calibri"/>
        <family val="2"/>
        <scheme val="minor"/>
      </rPr>
      <t>Loans for primary residence:</t>
    </r>
  </si>
  <si>
    <r>
      <rPr>
        <i/>
        <sz val="11"/>
        <rFont val="Calibri"/>
        <family val="2"/>
        <scheme val="minor"/>
      </rPr>
      <t>of which</t>
    </r>
    <r>
      <rPr>
        <sz val="11"/>
        <rFont val="Calibri"/>
        <family val="2"/>
        <scheme val="minor"/>
      </rPr>
      <t>: Loans for second homes / Vacation :</t>
    </r>
  </si>
  <si>
    <t>Interest rate and currency risk</t>
  </si>
  <si>
    <t xml:space="preserve">Seasoning Distribution </t>
  </si>
  <si>
    <t>&lt; 12  months</t>
  </si>
  <si>
    <t>≥12 - &lt; 24 months</t>
  </si>
  <si>
    <t>≥24 - &lt; 36 months</t>
  </si>
  <si>
    <t>≥36 - &lt; 60 months</t>
  </si>
  <si>
    <t>&gt; 60 months</t>
  </si>
  <si>
    <t>Weighted average (months)</t>
  </si>
  <si>
    <t>Maturity of Cover Pool (loans)</t>
  </si>
  <si>
    <t> Weighted average remaining contractual life (years)</t>
  </si>
  <si>
    <t>Maturity structure of Covered Bonds</t>
  </si>
  <si>
    <t>Weighted Average Contractual Maturity</t>
  </si>
  <si>
    <t>Amortisation profile:</t>
  </si>
  <si>
    <t>Capped Floating Rate</t>
  </si>
  <si>
    <t>Total amount</t>
  </si>
  <si>
    <t>Maturity extension? (ie. Soft bullet)</t>
  </si>
  <si>
    <t>Weighted average LTV</t>
  </si>
  <si>
    <t>LTV Distribution:</t>
  </si>
  <si>
    <t xml:space="preserve">  -Residential</t>
  </si>
  <si>
    <t xml:space="preserve">  -Commercial</t>
  </si>
  <si>
    <t>Parent Company</t>
  </si>
  <si>
    <t>Reporting date</t>
  </si>
  <si>
    <t>(Cover Pool/Issued CBs)</t>
  </si>
  <si>
    <t>Remaining contractual loan maturities</t>
  </si>
  <si>
    <r>
      <t xml:space="preserve">Explanatory note: In the case of Cédulas Hipotecarias (Spanihs CB) a distinction shall be made between </t>
    </r>
    <r>
      <rPr>
        <b/>
        <sz val="11"/>
        <color rgb="FF0066FF"/>
        <rFont val="Calibri"/>
        <family val="2"/>
        <scheme val="minor"/>
      </rPr>
      <t>cover assets</t>
    </r>
    <r>
      <rPr>
        <sz val="11"/>
        <color theme="1"/>
        <rFont val="Calibri"/>
        <family val="2"/>
        <scheme val="minor"/>
      </rPr>
      <t xml:space="preserve"> and </t>
    </r>
    <r>
      <rPr>
        <b/>
        <sz val="11"/>
        <color rgb="FF0066FF"/>
        <rFont val="Calibri"/>
        <family val="2"/>
        <scheme val="minor"/>
      </rPr>
      <t>eligible assets</t>
    </r>
    <r>
      <rPr>
        <sz val="11"/>
        <color theme="1"/>
        <rFont val="Calibri"/>
        <family val="2"/>
        <scheme val="minor"/>
      </rPr>
      <t xml:space="preserve">:
Cover assets: cover assets consists of the entire mortgage loan book registered in favour of the issuer. The special privileged claims of the holders of CHs are guaranteed by the cover asset pool and if any, by the substitution assets which backup the cédulas hipotecarias and the economic flows generated by the financial instruments linked to each issue. 
Eligible Assets:  Are defined in Law 2/1981 of 25 March. Eligible assets shall be considered to determine the maximum amount of CH issued and outstanding for a particular issuer. </t>
    </r>
  </si>
  <si>
    <t xml:space="preserve">    Currency profile of issued CB</t>
  </si>
  <si>
    <t xml:space="preserve">    Interest rate profile of issued CB</t>
  </si>
  <si>
    <t xml:space="preserve">Total </t>
  </si>
  <si>
    <t>Total</t>
  </si>
  <si>
    <t>Total:</t>
  </si>
  <si>
    <t xml:space="preserve">    of which up to 100,000euros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</si>
  <si>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</si>
  <si>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</si>
  <si>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</si>
  <si>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</si>
  <si>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</si>
  <si>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Outstanding CB information</t>
  </si>
  <si>
    <t>Chart 1: Maturity profile (contractual)</t>
  </si>
  <si>
    <t>Chart 2: LTV Distribution</t>
  </si>
  <si>
    <t>Chart 3: Seasoning distribution</t>
  </si>
  <si>
    <t>Chart 4: Amortization Profile (Liabilities &amp; Assets)</t>
  </si>
  <si>
    <t xml:space="preserve">ratio </t>
  </si>
  <si>
    <t>WA</t>
  </si>
  <si>
    <t xml:space="preserve">Consumed capacity </t>
  </si>
  <si>
    <t>(Issued CBs/80%*Eligible portfolio)
Note:Issuing capacity as 80% of Eligible assets for Cédulas Hipotecarias</t>
  </si>
  <si>
    <r>
      <t xml:space="preserve">Fixed Rate </t>
    </r>
    <r>
      <rPr>
        <i/>
        <sz val="11"/>
        <rFont val="Calibri"/>
        <family val="2"/>
        <scheme val="minor"/>
      </rPr>
      <t xml:space="preserve">(rate constant </t>
    </r>
    <r>
      <rPr>
        <i/>
        <sz val="11"/>
        <rFont val="Calibri"/>
        <family val="2"/>
      </rPr>
      <t>≥</t>
    </r>
    <r>
      <rPr>
        <i/>
        <sz val="11"/>
        <rFont val="Calibri"/>
        <family val="2"/>
        <scheme val="minor"/>
      </rPr>
      <t xml:space="preserve"> 1 year)</t>
    </r>
  </si>
  <si>
    <r>
      <t xml:space="preserve">Floating Rate </t>
    </r>
    <r>
      <rPr>
        <i/>
        <sz val="11"/>
        <rFont val="Calibri"/>
        <family val="2"/>
        <scheme val="minor"/>
      </rPr>
      <t>(rate constant &lt; 1 year)</t>
    </r>
  </si>
  <si>
    <t>% over total amount in Euros (end of the period exchange rate)</t>
  </si>
  <si>
    <t>Non-euro</t>
  </si>
  <si>
    <t>Moody's</t>
  </si>
  <si>
    <t>S&amp;P</t>
  </si>
  <si>
    <t>Fitch</t>
  </si>
  <si>
    <t>RATINGS</t>
  </si>
  <si>
    <t>CB Programme</t>
  </si>
  <si>
    <t>June 2014</t>
  </si>
  <si>
    <r>
      <t xml:space="preserve">*Note on the format: Bar graph. Vertical stacked bars splitted by </t>
    </r>
    <r>
      <rPr>
        <i/>
        <u/>
        <sz val="12"/>
        <color theme="4"/>
        <rFont val="Calibri"/>
        <family val="2"/>
        <scheme val="minor"/>
      </rPr>
      <t>Retained covered bonds</t>
    </r>
    <r>
      <rPr>
        <i/>
        <sz val="12"/>
        <color theme="4"/>
        <rFont val="Calibri"/>
        <family val="2"/>
        <scheme val="minor"/>
      </rPr>
      <t xml:space="preserve"> and </t>
    </r>
    <r>
      <rPr>
        <i/>
        <u/>
        <sz val="12"/>
        <color theme="4"/>
        <rFont val="Calibri"/>
        <family val="2"/>
        <scheme val="minor"/>
      </rPr>
      <t>Public Covered bonds</t>
    </r>
    <r>
      <rPr>
        <i/>
        <sz val="12"/>
        <color theme="4"/>
        <rFont val="Calibri"/>
        <family val="2"/>
        <scheme val="minor"/>
      </rPr>
      <t>*</t>
    </r>
  </si>
  <si>
    <t>Note: Total, residential and commercial</t>
  </si>
  <si>
    <t>*Note: line chart comparing amortization profile of the cover pool vs outstanding covered bonds*</t>
  </si>
  <si>
    <t>Kutxabank S.A.</t>
  </si>
  <si>
    <t>Ba1 Neg</t>
  </si>
  <si>
    <t>BBB- Stable</t>
  </si>
  <si>
    <t>BBB Pos</t>
  </si>
  <si>
    <t>-</t>
  </si>
  <si>
    <t>A2</t>
  </si>
  <si>
    <t>not</t>
  </si>
  <si>
    <t xml:space="preserve">Amortisation profile </t>
  </si>
  <si>
    <t>Cover pool</t>
  </si>
  <si>
    <t>Outstanding Covered Bonds</t>
  </si>
  <si>
    <t>Retained</t>
  </si>
  <si>
    <t>Public</t>
  </si>
  <si>
    <t>yes, but there are not any</t>
  </si>
  <si>
    <t>Andalucia</t>
  </si>
  <si>
    <t>Aragon</t>
  </si>
  <si>
    <t>Asturias</t>
  </si>
  <si>
    <t>Balearic Islands</t>
  </si>
  <si>
    <t>Basque Country</t>
  </si>
  <si>
    <t>Canary Islands</t>
  </si>
  <si>
    <t>Cantabria</t>
  </si>
  <si>
    <t>Castilla-La Mancha</t>
  </si>
  <si>
    <t>Castilla-Leon</t>
  </si>
  <si>
    <t>Catalonia</t>
  </si>
  <si>
    <t>Extremadura</t>
  </si>
  <si>
    <t>Galicia</t>
  </si>
  <si>
    <t>La Rioja</t>
  </si>
  <si>
    <t>Madrid</t>
  </si>
  <si>
    <t>Murcia</t>
  </si>
  <si>
    <t>Navarra</t>
  </si>
  <si>
    <t>Valencia</t>
  </si>
  <si>
    <t>GBP</t>
  </si>
  <si>
    <t>December 2014</t>
  </si>
  <si>
    <t>A</t>
  </si>
  <si>
    <t xml:space="preserve"> </t>
  </si>
</sst>
</file>

<file path=xl/styles.xml><?xml version="1.0" encoding="utf-8"?>
<styleSheet xmlns="http://schemas.openxmlformats.org/spreadsheetml/2006/main">
  <numFmts count="8">
    <numFmt numFmtId="44" formatCode="_-* #,##0.00\ &quot;€&quot;_-;\-* #,##0.00\ &quot;€&quot;_-;_-* &quot;-&quot;??\ &quot;€&quot;_-;_-@_-"/>
    <numFmt numFmtId="43" formatCode="_-* #,##0.00\ _€_-;\-* #,##0.00\ _€_-;_-* &quot;-&quot;??\ _€_-;_-@_-"/>
    <numFmt numFmtId="164" formatCode="_-[$€-2]\ * #,##0.00_-;\-[$€-2]\ * #,##0.00_-;_-[$€-2]\ * &quot;-&quot;??_-;_-@_-"/>
    <numFmt numFmtId="165" formatCode="_(* #,##0.00_);_(* \(#,##0.00\);_(* &quot;-&quot;??_);_(@_)"/>
    <numFmt numFmtId="166" formatCode="0.000"/>
    <numFmt numFmtId="167" formatCode="#,##0.00_ ;\-#,##0.00\ "/>
    <numFmt numFmtId="168" formatCode="_-* #,##0.00\ [$€-1]_-;\-* #,##0.00\ [$€-1]_-;_-* &quot;-&quot;??\ [$€-1]_-"/>
    <numFmt numFmtId="169" formatCode="_-* #,##0.00\ _P_t_s_-;\-* #,##0.00\ _P_t_s_-;_-* &quot;-&quot;??\ _P_t_s_-;_-@_-"/>
  </numFmts>
  <fonts count="48">
    <font>
      <sz val="11"/>
      <color theme="1"/>
      <name val="Calibri"/>
      <family val="2"/>
      <scheme val="minor"/>
    </font>
    <font>
      <sz val="11"/>
      <color theme="1"/>
      <name val="Calibri"/>
      <family val="2"/>
      <scheme val="minor"/>
    </font>
    <font>
      <b/>
      <sz val="11"/>
      <color theme="1"/>
      <name val="Calibri"/>
      <family val="2"/>
      <scheme val="minor"/>
    </font>
    <font>
      <b/>
      <sz val="12"/>
      <color rgb="FF00007A"/>
      <name val="Calibri"/>
      <family val="2"/>
      <scheme val="minor"/>
    </font>
    <font>
      <sz val="11"/>
      <color rgb="FFFF0000"/>
      <name val="Calibri"/>
      <family val="2"/>
      <scheme val="minor"/>
    </font>
    <font>
      <strike/>
      <sz val="11"/>
      <color theme="1"/>
      <name val="Calibri"/>
      <family val="2"/>
      <scheme val="minor"/>
    </font>
    <font>
      <sz val="10"/>
      <color theme="4"/>
      <name val="Calibri"/>
      <family val="2"/>
      <scheme val="minor"/>
    </font>
    <font>
      <sz val="11"/>
      <name val="Calibri"/>
      <family val="2"/>
      <scheme val="minor"/>
    </font>
    <font>
      <i/>
      <sz val="11"/>
      <color theme="1"/>
      <name val="Calibri"/>
      <family val="2"/>
      <scheme val="minor"/>
    </font>
    <font>
      <sz val="10"/>
      <color theme="1"/>
      <name val="Calibri"/>
      <family val="2"/>
      <scheme val="minor"/>
    </font>
    <font>
      <i/>
      <sz val="11"/>
      <name val="Calibri"/>
      <family val="2"/>
      <scheme val="minor"/>
    </font>
    <font>
      <sz val="11"/>
      <color theme="1"/>
      <name val="Calibri"/>
      <family val="2"/>
    </font>
    <font>
      <sz val="11"/>
      <color rgb="FF002060"/>
      <name val="Calibri"/>
      <family val="2"/>
      <scheme val="minor"/>
    </font>
    <font>
      <b/>
      <sz val="11"/>
      <color rgb="FF0066FF"/>
      <name val="Calibri"/>
      <family val="2"/>
      <scheme val="minor"/>
    </font>
    <font>
      <sz val="11"/>
      <color rgb="FF00B050"/>
      <name val="Calibri"/>
      <family val="2"/>
      <scheme val="minor"/>
    </font>
    <font>
      <b/>
      <sz val="12"/>
      <color theme="1"/>
      <name val="Calibri"/>
      <family val="2"/>
      <scheme val="minor"/>
    </font>
    <font>
      <sz val="12"/>
      <color theme="1"/>
      <name val="Calibri"/>
      <family val="2"/>
      <scheme val="minor"/>
    </font>
    <font>
      <u/>
      <sz val="11"/>
      <name val="Calibri"/>
      <family val="2"/>
      <scheme val="minor"/>
    </font>
    <font>
      <i/>
      <sz val="11"/>
      <color rgb="FF00B050"/>
      <name val="Calibri"/>
      <family val="2"/>
      <scheme val="minor"/>
    </font>
    <font>
      <u/>
      <sz val="11"/>
      <color rgb="FF00B050"/>
      <name val="Calibri"/>
      <family val="2"/>
      <scheme val="minor"/>
    </font>
    <font>
      <b/>
      <sz val="11"/>
      <name val="Calibri"/>
      <family val="2"/>
      <scheme val="minor"/>
    </font>
    <font>
      <b/>
      <sz val="14"/>
      <color rgb="FF00007A"/>
      <name val="Calibri"/>
      <family val="2"/>
      <scheme val="minor"/>
    </font>
    <font>
      <i/>
      <sz val="11"/>
      <name val="Calibri"/>
      <family val="2"/>
    </font>
    <font>
      <sz val="11"/>
      <color rgb="FF1F497D"/>
      <name val="Calibri"/>
      <family val="2"/>
      <scheme val="minor"/>
    </font>
    <font>
      <i/>
      <sz val="12"/>
      <color theme="4"/>
      <name val="Calibri"/>
      <family val="2"/>
      <scheme val="minor"/>
    </font>
    <font>
      <i/>
      <u/>
      <sz val="12"/>
      <color theme="4"/>
      <name val="Calibri"/>
      <family val="2"/>
      <scheme val="minor"/>
    </font>
    <font>
      <b/>
      <sz val="8"/>
      <color indexed="9"/>
      <name val="Tahoma"/>
      <family val="2"/>
    </font>
    <font>
      <b/>
      <sz val="10"/>
      <color indexed="10"/>
      <name val="Arial"/>
      <family val="2"/>
    </font>
    <font>
      <sz val="10"/>
      <name val="Arial"/>
      <family val="2"/>
    </font>
    <font>
      <sz val="12"/>
      <name val="Arial"/>
      <family val="2"/>
    </font>
    <font>
      <sz val="11"/>
      <color indexed="8"/>
      <name val="Calibri"/>
      <family val="2"/>
    </font>
    <font>
      <sz val="8"/>
      <color indexed="8"/>
      <name val="Tahoma"/>
      <family val="2"/>
    </font>
    <font>
      <b/>
      <sz val="8"/>
      <color indexed="8"/>
      <name val="Tahoma"/>
      <family val="2"/>
    </font>
    <font>
      <sz val="9"/>
      <color indexed="63"/>
      <name val="Arial"/>
      <family val="2"/>
    </font>
    <font>
      <b/>
      <sz val="9"/>
      <color indexed="63"/>
      <name val="Arial"/>
      <family val="2"/>
    </font>
    <font>
      <sz val="9"/>
      <color indexed="8"/>
      <name val="Arial"/>
      <family val="2"/>
    </font>
    <font>
      <sz val="18"/>
      <color indexed="62"/>
      <name val="Tahoma"/>
      <family val="2"/>
    </font>
    <font>
      <sz val="10"/>
      <name val="Arial"/>
      <family val="2"/>
    </font>
    <font>
      <b/>
      <sz val="10"/>
      <color indexed="10"/>
      <name val="Arial"/>
      <family val="2"/>
    </font>
    <font>
      <sz val="11"/>
      <color indexed="10"/>
      <name val="Calibri"/>
      <family val="2"/>
    </font>
    <font>
      <b/>
      <sz val="11"/>
      <color indexed="52"/>
      <name val="Calibri"/>
      <family val="2"/>
    </font>
    <font>
      <b/>
      <sz val="11"/>
      <color indexed="9"/>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0"/>
      <color indexed="8"/>
      <name val="Arial"/>
      <family val="2"/>
    </font>
    <font>
      <i/>
      <sz val="11"/>
      <color indexed="23"/>
      <name val="Calibri"/>
      <family val="2"/>
    </font>
  </fonts>
  <fills count="2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001748"/>
        <bgColor indexed="64"/>
      </patternFill>
    </fill>
    <fill>
      <patternFill patternType="solid">
        <fgColor rgb="FF316AC5"/>
        <bgColor indexed="64"/>
      </patternFill>
    </fill>
    <fill>
      <patternFill patternType="solid">
        <fgColor rgb="FFBBC9DD"/>
        <bgColor indexed="64"/>
      </patternFill>
    </fill>
    <fill>
      <patternFill patternType="solid">
        <fgColor rgb="FFCCD7E6"/>
        <bgColor indexed="64"/>
      </patternFill>
    </fill>
    <fill>
      <patternFill patternType="solid">
        <fgColor rgb="FFABBDD5"/>
        <bgColor indexed="64"/>
      </patternFill>
    </fill>
    <fill>
      <patternFill patternType="solid">
        <fgColor rgb="FFFFFFFF"/>
        <bgColor indexed="64"/>
      </patternFill>
    </fill>
    <fill>
      <patternFill patternType="solid">
        <fgColor rgb="FFFFFFE1"/>
        <bgColor indexed="64"/>
      </patternFill>
    </fill>
    <fill>
      <patternFill patternType="solid">
        <fgColor rgb="FFDFEDFF"/>
        <bgColor indexed="64"/>
      </patternFill>
    </fill>
    <fill>
      <patternFill patternType="solid">
        <fgColor indexed="56"/>
        <bgColor indexed="64"/>
      </patternFill>
    </fill>
    <fill>
      <patternFill patternType="solid">
        <fgColor indexed="9"/>
        <bgColor indexed="64"/>
      </patternFill>
    </fill>
    <fill>
      <patternFill patternType="solid">
        <fgColor indexed="22"/>
        <bgColor indexed="64"/>
      </patternFill>
    </fill>
    <fill>
      <patternFill patternType="solid">
        <fgColor indexed="30"/>
        <bgColor indexed="64"/>
      </patternFill>
    </fill>
    <fill>
      <patternFill patternType="solid">
        <fgColor indexed="9"/>
      </patternFill>
    </fill>
    <fill>
      <patternFill patternType="solid">
        <fgColor indexed="55"/>
      </patternFill>
    </fill>
    <fill>
      <patternFill patternType="solid">
        <fgColor indexed="42"/>
      </patternFill>
    </fill>
    <fill>
      <patternFill patternType="solid">
        <fgColor indexed="26"/>
      </patternFill>
    </fill>
  </fills>
  <borders count="53">
    <border>
      <left/>
      <right/>
      <top/>
      <bottom/>
      <diagonal/>
    </border>
    <border>
      <left/>
      <right/>
      <top/>
      <bottom style="medium">
        <color auto="1"/>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hair">
        <color auto="1"/>
      </top>
      <bottom style="hair">
        <color auto="1"/>
      </bottom>
      <diagonal/>
    </border>
    <border>
      <left/>
      <right style="thin">
        <color indexed="64"/>
      </right>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top/>
      <bottom style="hair">
        <color auto="1"/>
      </bottom>
      <diagonal/>
    </border>
    <border>
      <left/>
      <right/>
      <top style="medium">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auto="1"/>
      </top>
      <bottom/>
      <diagonal/>
    </border>
    <border>
      <left/>
      <right style="thin">
        <color indexed="64"/>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s>
  <cellStyleXfs count="140">
    <xf numFmtId="0" fontId="0" fillId="0" borderId="0"/>
    <xf numFmtId="44" fontId="1" fillId="0" borderId="0" applyFont="0" applyFill="0" applyBorder="0" applyAlignment="0" applyProtection="0"/>
    <xf numFmtId="0" fontId="26" fillId="5" borderId="34">
      <alignment horizontal="left" vertical="center" wrapText="1"/>
    </xf>
    <xf numFmtId="0" fontId="26" fillId="5" borderId="34">
      <alignment horizontal="left" vertical="center" wrapText="1"/>
    </xf>
    <xf numFmtId="0" fontId="26" fillId="6" borderId="34">
      <alignment horizontal="left" vertical="center" wrapText="1"/>
    </xf>
    <xf numFmtId="0" fontId="26" fillId="6" borderId="34">
      <alignment horizontal="left" vertical="center" wrapText="1"/>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165" fontId="28" fillId="0" borderId="0" applyFont="0" applyFill="0" applyBorder="0" applyAlignment="0" applyProtection="0"/>
    <xf numFmtId="165" fontId="28" fillId="0" borderId="0" applyFont="0" applyFill="0" applyBorder="0" applyAlignment="0" applyProtection="0"/>
    <xf numFmtId="0" fontId="29" fillId="0" borderId="0"/>
    <xf numFmtId="0" fontId="30" fillId="0" borderId="0"/>
    <xf numFmtId="0" fontId="28" fillId="0" borderId="0">
      <alignment horizontal="left" wrapText="1"/>
    </xf>
    <xf numFmtId="0" fontId="30" fillId="0" borderId="0"/>
    <xf numFmtId="9" fontId="28" fillId="0" borderId="0" applyFont="0" applyFill="0" applyBorder="0" applyAlignment="0" applyProtection="0"/>
    <xf numFmtId="9" fontId="30"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xf numFmtId="0" fontId="31" fillId="7" borderId="34">
      <alignment horizontal="left" vertical="top" wrapText="1"/>
    </xf>
    <xf numFmtId="0" fontId="31" fillId="7" borderId="34">
      <alignment horizontal="left" vertical="top" wrapText="1"/>
    </xf>
    <xf numFmtId="0" fontId="31" fillId="8" borderId="34">
      <alignment horizontal="left" vertical="top" wrapText="1"/>
    </xf>
    <xf numFmtId="0" fontId="32" fillId="9" borderId="34">
      <alignment horizontal="left" vertical="top" wrapText="1"/>
    </xf>
    <xf numFmtId="0" fontId="31" fillId="8" borderId="34">
      <alignment horizontal="left" vertical="top" wrapText="1"/>
    </xf>
    <xf numFmtId="0" fontId="32" fillId="7" borderId="34">
      <alignment horizontal="left" vertical="top" wrapText="1"/>
    </xf>
    <xf numFmtId="3" fontId="33" fillId="10" borderId="34">
      <alignment horizontal="right" vertical="top" wrapText="1"/>
    </xf>
    <xf numFmtId="0" fontId="32" fillId="7" borderId="34">
      <alignment horizontal="left" vertical="top" wrapText="1"/>
    </xf>
    <xf numFmtId="0" fontId="32" fillId="9" borderId="34">
      <alignment horizontal="left" vertical="top" wrapText="1"/>
    </xf>
    <xf numFmtId="4" fontId="33" fillId="10" borderId="34">
      <alignment horizontal="right" vertical="top" wrapText="1"/>
    </xf>
    <xf numFmtId="0" fontId="32" fillId="9" borderId="34">
      <alignment horizontal="left" vertical="top" wrapText="1"/>
    </xf>
    <xf numFmtId="3" fontId="33" fillId="10" borderId="34">
      <alignment horizontal="right" vertical="top" wrapText="1"/>
    </xf>
    <xf numFmtId="3" fontId="34" fillId="11" borderId="34">
      <alignment horizontal="right" vertical="top" wrapText="1"/>
    </xf>
    <xf numFmtId="3" fontId="33" fillId="10" borderId="34">
      <alignment horizontal="right" vertical="top" wrapText="1"/>
    </xf>
    <xf numFmtId="4" fontId="33" fillId="10" borderId="34">
      <alignment horizontal="right" vertical="top" wrapText="1"/>
    </xf>
    <xf numFmtId="4" fontId="34" fillId="11" borderId="34">
      <alignment horizontal="right" vertical="top" wrapText="1"/>
    </xf>
    <xf numFmtId="4" fontId="33" fillId="10" borderId="34">
      <alignment horizontal="right" vertical="top" wrapText="1"/>
    </xf>
    <xf numFmtId="3" fontId="35" fillId="11" borderId="34">
      <alignment horizontal="right" vertical="top" wrapText="1"/>
    </xf>
    <xf numFmtId="3" fontId="35" fillId="11" borderId="34">
      <alignment horizontal="right" vertical="top" wrapText="1"/>
    </xf>
    <xf numFmtId="4" fontId="35" fillId="11" borderId="34">
      <alignment horizontal="right" vertical="top" wrapText="1"/>
    </xf>
    <xf numFmtId="4" fontId="35" fillId="11" borderId="34">
      <alignment horizontal="right" vertical="top" wrapText="1"/>
    </xf>
    <xf numFmtId="3" fontId="34" fillId="11" borderId="34">
      <alignment horizontal="right" vertical="top" wrapText="1"/>
    </xf>
    <xf numFmtId="3" fontId="34" fillId="11" borderId="34">
      <alignment horizontal="right" vertical="top" wrapText="1"/>
    </xf>
    <xf numFmtId="4" fontId="34" fillId="11" borderId="34">
      <alignment horizontal="right" vertical="top" wrapText="1"/>
    </xf>
    <xf numFmtId="4" fontId="34" fillId="11" borderId="34">
      <alignment horizontal="right" vertical="top" wrapText="1"/>
    </xf>
    <xf numFmtId="0" fontId="36" fillId="12" borderId="34">
      <alignment horizontal="center" vertical="center" wrapText="1"/>
    </xf>
    <xf numFmtId="0" fontId="36" fillId="12" borderId="34">
      <alignment horizontal="center" vertical="center" wrapText="1"/>
    </xf>
    <xf numFmtId="0" fontId="37" fillId="0" borderId="0">
      <alignment horizontal="left" wrapText="1"/>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165" fontId="37" fillId="0" borderId="0" applyFont="0" applyFill="0" applyBorder="0" applyAlignment="0" applyProtection="0"/>
    <xf numFmtId="9" fontId="37" fillId="0" borderId="0" applyFont="0" applyFill="0" applyBorder="0" applyAlignment="0" applyProtection="0"/>
    <xf numFmtId="0" fontId="28" fillId="0" borderId="0"/>
    <xf numFmtId="4" fontId="33" fillId="10" borderId="34">
      <alignment horizontal="right" vertical="top" wrapText="1"/>
    </xf>
    <xf numFmtId="4" fontId="33" fillId="10" borderId="34">
      <alignment horizontal="right" vertical="top" wrapText="1"/>
    </xf>
    <xf numFmtId="0" fontId="26" fillId="13" borderId="34">
      <alignment horizontal="left" vertical="center" wrapText="1"/>
    </xf>
    <xf numFmtId="0" fontId="26" fillId="16" borderId="34">
      <alignment horizontal="left" vertical="center" wrapText="1"/>
    </xf>
    <xf numFmtId="0" fontId="31" fillId="15" borderId="34">
      <alignment horizontal="left" vertical="top" wrapText="1"/>
    </xf>
    <xf numFmtId="0" fontId="32" fillId="15" borderId="34">
      <alignment horizontal="left" vertical="top" wrapText="1"/>
    </xf>
    <xf numFmtId="4" fontId="33" fillId="14" borderId="34">
      <alignment horizontal="right" vertical="top" wrapText="1"/>
    </xf>
    <xf numFmtId="0" fontId="37" fillId="0" borderId="0"/>
    <xf numFmtId="0" fontId="28" fillId="0" borderId="0"/>
    <xf numFmtId="9" fontId="37" fillId="0" borderId="0" applyFont="0" applyFill="0" applyBorder="0" applyAlignment="0" applyProtection="0"/>
    <xf numFmtId="0" fontId="28" fillId="0" borderId="0">
      <alignment horizontal="left" wrapText="1"/>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165"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165" fontId="37" fillId="0" borderId="0" applyFont="0" applyFill="0" applyBorder="0" applyAlignment="0" applyProtection="0"/>
    <xf numFmtId="0" fontId="37" fillId="0" borderId="0">
      <alignment horizontal="left" wrapText="1"/>
    </xf>
    <xf numFmtId="0" fontId="39" fillId="0" borderId="0" applyNumberFormat="0" applyFill="0" applyBorder="0" applyAlignment="0" applyProtection="0"/>
    <xf numFmtId="0" fontId="40" fillId="17" borderId="47" applyNumberFormat="0" applyAlignment="0" applyProtection="0"/>
    <xf numFmtId="0" fontId="41" fillId="18" borderId="48" applyNumberFormat="0" applyAlignment="0" applyProtection="0"/>
    <xf numFmtId="0" fontId="42" fillId="19" borderId="0" applyNumberFormat="0" applyBorder="0" applyAlignment="0" applyProtection="0"/>
    <xf numFmtId="0" fontId="43" fillId="0" borderId="49" applyNumberFormat="0" applyFill="0" applyAlignment="0" applyProtection="0"/>
    <xf numFmtId="0" fontId="44" fillId="0" borderId="50" applyNumberFormat="0" applyFill="0" applyAlignment="0" applyProtection="0"/>
    <xf numFmtId="0" fontId="45" fillId="0" borderId="51" applyNumberFormat="0" applyFill="0" applyAlignment="0" applyProtection="0"/>
    <xf numFmtId="0" fontId="46" fillId="0" borderId="0">
      <alignment vertical="top"/>
    </xf>
    <xf numFmtId="168" fontId="28" fillId="0" borderId="0" applyFont="0" applyFill="0" applyBorder="0" applyAlignment="0" applyProtection="0"/>
    <xf numFmtId="0" fontId="47" fillId="0" borderId="0" applyNumberFormat="0" applyFill="0" applyBorder="0" applyAlignment="0" applyProtection="0"/>
    <xf numFmtId="43"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9" fontId="28" fillId="0" borderId="0" applyFont="0" applyFill="0" applyBorder="0" applyAlignment="0" applyProtection="0"/>
    <xf numFmtId="43" fontId="30"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top"/>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0" fillId="0" borderId="0"/>
    <xf numFmtId="0" fontId="28" fillId="0" borderId="0"/>
    <xf numFmtId="0" fontId="28" fillId="0" borderId="0" applyNumberFormat="0"/>
    <xf numFmtId="0" fontId="28" fillId="0" borderId="0" applyNumberFormat="0"/>
    <xf numFmtId="0" fontId="28" fillId="0" borderId="0" applyNumberFormat="0"/>
    <xf numFmtId="0" fontId="28" fillId="0" borderId="0" applyNumberFormat="0"/>
    <xf numFmtId="0" fontId="28" fillId="0" borderId="0" applyNumberFormat="0"/>
    <xf numFmtId="0" fontId="28" fillId="0" borderId="0" applyNumberFormat="0"/>
    <xf numFmtId="0" fontId="28" fillId="0" borderId="0" applyNumberFormat="0"/>
    <xf numFmtId="0" fontId="28" fillId="0" borderId="0" applyNumberFormat="0"/>
    <xf numFmtId="0" fontId="30" fillId="20" borderId="52"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cellStyleXfs>
  <cellXfs count="189">
    <xf numFmtId="0" fontId="0" fillId="0" borderId="0" xfId="0"/>
    <xf numFmtId="0" fontId="0" fillId="0" borderId="2" xfId="0" applyBorder="1"/>
    <xf numFmtId="0" fontId="0" fillId="0" borderId="2" xfId="0" applyBorder="1" applyAlignment="1">
      <alignment vertical="top"/>
    </xf>
    <xf numFmtId="0" fontId="5" fillId="0" borderId="2" xfId="0" applyFont="1" applyBorder="1"/>
    <xf numFmtId="0" fontId="0" fillId="0" borderId="3" xfId="0" applyBorder="1" applyAlignment="1">
      <alignment vertical="top"/>
    </xf>
    <xf numFmtId="0" fontId="6" fillId="0" borderId="2" xfId="0" applyFont="1" applyBorder="1" applyAlignment="1">
      <alignment horizontal="right"/>
    </xf>
    <xf numFmtId="164" fontId="0" fillId="0" borderId="2" xfId="1" applyNumberFormat="1" applyFont="1" applyBorder="1" applyAlignment="1">
      <alignment horizontal="center"/>
    </xf>
    <xf numFmtId="0" fontId="0" fillId="0" borderId="2" xfId="0" applyBorder="1" applyAlignment="1">
      <alignment horizontal="center"/>
    </xf>
    <xf numFmtId="0" fontId="0" fillId="0" borderId="2" xfId="0" applyBorder="1" applyAlignment="1">
      <alignment horizontal="center" vertical="top"/>
    </xf>
    <xf numFmtId="0" fontId="5" fillId="0" borderId="2" xfId="0" applyFont="1" applyBorder="1" applyAlignment="1">
      <alignment horizontal="center"/>
    </xf>
    <xf numFmtId="0" fontId="0" fillId="0" borderId="3" xfId="0" applyBorder="1" applyAlignment="1">
      <alignment horizontal="center" vertical="top"/>
    </xf>
    <xf numFmtId="0" fontId="8" fillId="0" borderId="2" xfId="0" applyFont="1" applyBorder="1"/>
    <xf numFmtId="0" fontId="8" fillId="0" borderId="3" xfId="0" applyFont="1" applyBorder="1" applyAlignment="1">
      <alignment vertical="top"/>
    </xf>
    <xf numFmtId="0" fontId="0" fillId="0" borderId="1" xfId="0" applyBorder="1"/>
    <xf numFmtId="0" fontId="11" fillId="0" borderId="1" xfId="0" applyFont="1" applyBorder="1"/>
    <xf numFmtId="0" fontId="0" fillId="0" borderId="3" xfId="0" applyBorder="1" applyAlignment="1">
      <alignment horizontal="left" vertical="top"/>
    </xf>
    <xf numFmtId="0" fontId="21" fillId="0" borderId="0" xfId="0" applyFont="1" applyProtection="1">
      <protection locked="0"/>
    </xf>
    <xf numFmtId="0" fontId="0" fillId="0" borderId="0" xfId="0" applyAlignment="1" applyProtection="1">
      <alignment horizontal="center"/>
      <protection locked="0"/>
    </xf>
    <xf numFmtId="0" fontId="0" fillId="0" borderId="0" xfId="0" applyProtection="1">
      <protection locked="0"/>
    </xf>
    <xf numFmtId="0" fontId="3" fillId="0" borderId="0" xfId="0" applyFont="1" applyProtection="1">
      <protection locked="0"/>
    </xf>
    <xf numFmtId="0" fontId="2" fillId="0" borderId="5" xfId="0" applyFont="1" applyBorder="1" applyAlignment="1" applyProtection="1">
      <alignment horizontal="center"/>
      <protection locked="0"/>
    </xf>
    <xf numFmtId="0" fontId="0" fillId="0" borderId="7" xfId="0" applyBorder="1" applyProtection="1">
      <protection locked="0"/>
    </xf>
    <xf numFmtId="0" fontId="20" fillId="0" borderId="5" xfId="0" applyFont="1" applyBorder="1" applyAlignment="1" applyProtection="1">
      <alignment horizontal="center"/>
      <protection locked="0"/>
    </xf>
    <xf numFmtId="0" fontId="0" fillId="0" borderId="5" xfId="0" applyBorder="1" applyProtection="1">
      <protection locked="0"/>
    </xf>
    <xf numFmtId="0" fontId="2" fillId="0" borderId="6" xfId="0" applyFont="1" applyBorder="1" applyAlignment="1" applyProtection="1">
      <alignment horizontal="center"/>
      <protection locked="0"/>
    </xf>
    <xf numFmtId="0" fontId="0" fillId="0" borderId="5" xfId="0" applyBorder="1" applyAlignment="1" applyProtection="1">
      <alignment horizontal="center"/>
      <protection locked="0"/>
    </xf>
    <xf numFmtId="0" fontId="14" fillId="0" borderId="0" xfId="0" applyFont="1" applyBorder="1" applyProtection="1">
      <protection locked="0"/>
    </xf>
    <xf numFmtId="0" fontId="2"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0" fontId="2" fillId="0" borderId="35" xfId="0" applyFont="1" applyBorder="1" applyProtection="1">
      <protection locked="0"/>
    </xf>
    <xf numFmtId="0" fontId="2" fillId="0" borderId="36" xfId="0" applyFont="1" applyBorder="1" applyAlignment="1" applyProtection="1">
      <alignment horizontal="center"/>
      <protection locked="0"/>
    </xf>
    <xf numFmtId="0" fontId="2" fillId="0" borderId="37" xfId="0" applyFont="1" applyBorder="1" applyAlignment="1" applyProtection="1">
      <alignment horizontal="center"/>
      <protection locked="0"/>
    </xf>
    <xf numFmtId="0" fontId="2" fillId="0" borderId="38" xfId="0" applyFont="1" applyBorder="1" applyProtection="1">
      <protection locked="0"/>
    </xf>
    <xf numFmtId="0" fontId="20" fillId="0" borderId="39"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2" fillId="0" borderId="41" xfId="0" applyFont="1" applyBorder="1" applyProtection="1">
      <protection locked="0"/>
    </xf>
    <xf numFmtId="0" fontId="20" fillId="0" borderId="42"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2" fillId="0" borderId="44" xfId="0" applyFont="1" applyBorder="1" applyProtection="1">
      <protection locked="0"/>
    </xf>
    <xf numFmtId="0" fontId="20" fillId="0" borderId="45"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15" fillId="4" borderId="6" xfId="0" applyFont="1" applyFill="1" applyBorder="1" applyAlignment="1" applyProtection="1">
      <alignment horizontal="left" vertical="center"/>
      <protection locked="0"/>
    </xf>
    <xf numFmtId="0" fontId="15" fillId="4" borderId="25" xfId="0" applyFont="1" applyFill="1" applyBorder="1" applyAlignment="1" applyProtection="1">
      <alignment horizontal="center" vertical="center"/>
      <protection locked="0"/>
    </xf>
    <xf numFmtId="0" fontId="16" fillId="4" borderId="25" xfId="0" applyFont="1" applyFill="1" applyBorder="1" applyAlignment="1" applyProtection="1">
      <alignment horizontal="center" vertical="center"/>
      <protection locked="0"/>
    </xf>
    <xf numFmtId="0" fontId="15" fillId="4" borderId="7" xfId="0" applyFont="1" applyFill="1" applyBorder="1" applyAlignment="1" applyProtection="1">
      <alignment horizontal="center" vertical="center"/>
      <protection locked="0"/>
    </xf>
    <xf numFmtId="0" fontId="0" fillId="0" borderId="0" xfId="0" applyAlignment="1" applyProtection="1">
      <alignment vertical="center"/>
      <protection locked="0"/>
    </xf>
    <xf numFmtId="0" fontId="2" fillId="3" borderId="0" xfId="0" applyFont="1" applyFill="1" applyBorder="1" applyProtection="1">
      <protection locked="0"/>
    </xf>
    <xf numFmtId="0" fontId="2" fillId="3" borderId="0" xfId="0" applyFont="1" applyFill="1" applyBorder="1" applyAlignment="1" applyProtection="1">
      <alignment horizontal="center"/>
      <protection locked="0"/>
    </xf>
    <xf numFmtId="0" fontId="0" fillId="3" borderId="0" xfId="0" applyFill="1" applyBorder="1" applyProtection="1">
      <protection locked="0"/>
    </xf>
    <xf numFmtId="0" fontId="0" fillId="3" borderId="0" xfId="0" applyFill="1" applyProtection="1">
      <protection locked="0"/>
    </xf>
    <xf numFmtId="0" fontId="7" fillId="0" borderId="15" xfId="0" applyFont="1" applyBorder="1" applyProtection="1">
      <protection locked="0"/>
    </xf>
    <xf numFmtId="0" fontId="0" fillId="0" borderId="16" xfId="0" applyBorder="1" applyProtection="1">
      <protection locked="0"/>
    </xf>
    <xf numFmtId="0" fontId="8" fillId="0" borderId="17" xfId="0" applyFont="1" applyBorder="1" applyProtection="1">
      <protection locked="0"/>
    </xf>
    <xf numFmtId="0" fontId="7" fillId="0" borderId="18" xfId="0" applyFont="1" applyBorder="1" applyProtection="1">
      <protection locked="0"/>
    </xf>
    <xf numFmtId="0" fontId="7" fillId="0" borderId="2" xfId="0" applyFont="1" applyBorder="1" applyAlignment="1" applyProtection="1">
      <alignment horizontal="center"/>
      <protection locked="0"/>
    </xf>
    <xf numFmtId="0" fontId="0" fillId="0" borderId="2" xfId="0" applyBorder="1" applyProtection="1">
      <protection locked="0"/>
    </xf>
    <xf numFmtId="0" fontId="8" fillId="0" borderId="19" xfId="0" applyFont="1" applyBorder="1" applyProtection="1">
      <protection locked="0"/>
    </xf>
    <xf numFmtId="0" fontId="0" fillId="0" borderId="18" xfId="0" applyBorder="1" applyProtection="1">
      <protection locked="0"/>
    </xf>
    <xf numFmtId="0" fontId="8" fillId="0" borderId="20" xfId="0" applyFont="1" applyBorder="1" applyProtection="1">
      <protection locked="0"/>
    </xf>
    <xf numFmtId="0" fontId="7" fillId="0" borderId="2" xfId="0" applyFont="1" applyBorder="1" applyProtection="1">
      <protection locked="0"/>
    </xf>
    <xf numFmtId="0" fontId="7" fillId="0" borderId="18" xfId="0" applyFont="1" applyBorder="1" applyAlignment="1" applyProtection="1">
      <alignment vertical="center"/>
      <protection locked="0"/>
    </xf>
    <xf numFmtId="0" fontId="7" fillId="0" borderId="2" xfId="0" applyFont="1" applyBorder="1" applyAlignment="1" applyProtection="1">
      <alignment vertical="center"/>
      <protection locked="0"/>
    </xf>
    <xf numFmtId="0" fontId="8" fillId="0" borderId="20" xfId="0" applyFont="1" applyBorder="1" applyAlignment="1" applyProtection="1">
      <alignment wrapText="1"/>
      <protection locked="0"/>
    </xf>
    <xf numFmtId="0" fontId="0" fillId="0" borderId="21" xfId="0" applyBorder="1" applyProtection="1">
      <protection locked="0"/>
    </xf>
    <xf numFmtId="164" fontId="0" fillId="0" borderId="22" xfId="1" applyNumberFormat="1" applyFont="1" applyBorder="1" applyAlignment="1" applyProtection="1">
      <alignment horizontal="center"/>
      <protection locked="0"/>
    </xf>
    <xf numFmtId="0" fontId="0" fillId="0" borderId="22" xfId="0" applyBorder="1" applyProtection="1">
      <protection locked="0"/>
    </xf>
    <xf numFmtId="0" fontId="8" fillId="0" borderId="23" xfId="0" applyFont="1" applyBorder="1" applyProtection="1">
      <protection locked="0"/>
    </xf>
    <xf numFmtId="0" fontId="0" fillId="0" borderId="0" xfId="0" applyBorder="1" applyProtection="1">
      <protection locked="0"/>
    </xf>
    <xf numFmtId="0" fontId="8" fillId="0" borderId="0" xfId="0" applyFont="1" applyBorder="1" applyAlignment="1" applyProtection="1">
      <alignment horizontal="center"/>
      <protection locked="0"/>
    </xf>
    <xf numFmtId="0" fontId="8" fillId="0" borderId="0" xfId="0" applyFont="1" applyBorder="1" applyProtection="1">
      <protection locked="0"/>
    </xf>
    <xf numFmtId="0" fontId="20" fillId="2" borderId="15" xfId="0" applyFont="1" applyFill="1" applyBorder="1" applyProtection="1">
      <protection locked="0"/>
    </xf>
    <xf numFmtId="0" fontId="7" fillId="2" borderId="16" xfId="0" applyFont="1" applyFill="1" applyBorder="1" applyAlignment="1" applyProtection="1">
      <alignment horizontal="center"/>
      <protection locked="0"/>
    </xf>
    <xf numFmtId="0" fontId="7" fillId="2" borderId="16" xfId="0" applyFont="1" applyFill="1" applyBorder="1" applyProtection="1">
      <protection locked="0"/>
    </xf>
    <xf numFmtId="0" fontId="10" fillId="2" borderId="17" xfId="0" applyFont="1" applyFill="1" applyBorder="1" applyProtection="1">
      <protection locked="0"/>
    </xf>
    <xf numFmtId="0" fontId="0" fillId="0" borderId="2" xfId="0" applyBorder="1" applyAlignment="1" applyProtection="1">
      <alignment horizontal="center"/>
      <protection locked="0"/>
    </xf>
    <xf numFmtId="0" fontId="7" fillId="0" borderId="18" xfId="0" applyFont="1" applyFill="1" applyBorder="1" applyAlignment="1" applyProtection="1">
      <alignment vertical="top"/>
      <protection locked="0"/>
    </xf>
    <xf numFmtId="0" fontId="7" fillId="0" borderId="2" xfId="0" applyFont="1" applyBorder="1" applyAlignment="1" applyProtection="1">
      <alignment horizontal="center" vertical="top"/>
      <protection locked="0"/>
    </xf>
    <xf numFmtId="0" fontId="17" fillId="0" borderId="2" xfId="0" applyFont="1" applyBorder="1" applyAlignment="1" applyProtection="1">
      <alignment horizontal="center"/>
      <protection locked="0"/>
    </xf>
    <xf numFmtId="0" fontId="19" fillId="0" borderId="2" xfId="0" applyFont="1" applyBorder="1" applyAlignment="1" applyProtection="1">
      <alignment horizontal="center"/>
      <protection locked="0"/>
    </xf>
    <xf numFmtId="0" fontId="0" fillId="0" borderId="20" xfId="0" applyBorder="1" applyProtection="1">
      <protection locked="0"/>
    </xf>
    <xf numFmtId="0" fontId="8" fillId="0" borderId="18" xfId="0" applyFont="1" applyBorder="1" applyAlignment="1" applyProtection="1">
      <alignment horizontal="right"/>
      <protection locked="0"/>
    </xf>
    <xf numFmtId="0" fontId="8" fillId="0" borderId="32" xfId="0" applyFont="1" applyBorder="1" applyAlignment="1" applyProtection="1">
      <alignment horizontal="right"/>
      <protection locked="0"/>
    </xf>
    <xf numFmtId="0" fontId="0" fillId="0" borderId="4" xfId="0" applyBorder="1" applyAlignment="1" applyProtection="1">
      <alignment horizontal="center"/>
      <protection locked="0"/>
    </xf>
    <xf numFmtId="0" fontId="0" fillId="0" borderId="4" xfId="0" applyBorder="1" applyProtection="1">
      <protection locked="0"/>
    </xf>
    <xf numFmtId="0" fontId="0" fillId="0" borderId="33" xfId="0" applyBorder="1" applyProtection="1">
      <protection locked="0"/>
    </xf>
    <xf numFmtId="0" fontId="10" fillId="0" borderId="21" xfId="0" applyFont="1" applyBorder="1" applyAlignment="1" applyProtection="1">
      <alignment horizontal="left"/>
      <protection locked="0"/>
    </xf>
    <xf numFmtId="0" fontId="7" fillId="0" borderId="22" xfId="0" applyFont="1" applyBorder="1" applyAlignment="1" applyProtection="1">
      <alignment horizontal="center"/>
      <protection locked="0"/>
    </xf>
    <xf numFmtId="0" fontId="7" fillId="0" borderId="22" xfId="0" applyFont="1" applyBorder="1" applyProtection="1">
      <protection locked="0"/>
    </xf>
    <xf numFmtId="0" fontId="0" fillId="0" borderId="23" xfId="0" applyBorder="1" applyProtection="1">
      <protection locked="0"/>
    </xf>
    <xf numFmtId="0" fontId="18" fillId="0" borderId="0" xfId="0" applyFont="1" applyBorder="1" applyAlignment="1" applyProtection="1">
      <alignment horizontal="left"/>
      <protection locked="0"/>
    </xf>
    <xf numFmtId="0" fontId="14" fillId="0" borderId="0" xfId="0" applyFont="1" applyBorder="1" applyAlignment="1" applyProtection="1">
      <alignment horizontal="center"/>
      <protection locked="0"/>
    </xf>
    <xf numFmtId="0" fontId="2" fillId="0" borderId="34" xfId="0" applyFont="1" applyBorder="1" applyProtection="1">
      <protection locked="0"/>
    </xf>
    <xf numFmtId="0" fontId="24" fillId="0" borderId="0" xfId="0" applyFont="1" applyBorder="1" applyAlignment="1" applyProtection="1">
      <alignment horizontal="left"/>
      <protection locked="0"/>
    </xf>
    <xf numFmtId="0" fontId="23" fillId="0" borderId="0" xfId="0" applyFont="1" applyProtection="1">
      <protection locked="0"/>
    </xf>
    <xf numFmtId="0" fontId="0" fillId="0" borderId="15" xfId="0" applyBorder="1" applyProtection="1">
      <protection locked="0"/>
    </xf>
    <xf numFmtId="0" fontId="8" fillId="0" borderId="16" xfId="0" applyFont="1" applyBorder="1" applyAlignment="1" applyProtection="1">
      <alignment horizontal="center"/>
      <protection locked="0"/>
    </xf>
    <xf numFmtId="0" fontId="0" fillId="0" borderId="22" xfId="0" applyBorder="1" applyAlignment="1" applyProtection="1">
      <alignment horizontal="center"/>
      <protection locked="0"/>
    </xf>
    <xf numFmtId="0" fontId="0" fillId="0" borderId="26" xfId="0" applyBorder="1" applyProtection="1">
      <protection locked="0"/>
    </xf>
    <xf numFmtId="0" fontId="8" fillId="0" borderId="26" xfId="0" applyFont="1" applyBorder="1" applyAlignment="1" applyProtection="1">
      <alignment horizontal="center"/>
      <protection locked="0"/>
    </xf>
    <xf numFmtId="0" fontId="8" fillId="0" borderId="26" xfId="0" applyFont="1" applyBorder="1" applyProtection="1">
      <protection locked="0"/>
    </xf>
    <xf numFmtId="0" fontId="7" fillId="0" borderId="24" xfId="0" applyFont="1" applyBorder="1" applyProtection="1">
      <protection locked="0"/>
    </xf>
    <xf numFmtId="0" fontId="0" fillId="0" borderId="3" xfId="0" applyBorder="1" applyAlignment="1" applyProtection="1">
      <alignment horizontal="center"/>
      <protection locked="0"/>
    </xf>
    <xf numFmtId="0" fontId="0" fillId="0" borderId="3" xfId="0" applyBorder="1" applyProtection="1">
      <protection locked="0"/>
    </xf>
    <xf numFmtId="0" fontId="4" fillId="0" borderId="18" xfId="0" applyFont="1" applyBorder="1" applyProtection="1">
      <protection locked="0"/>
    </xf>
    <xf numFmtId="0" fontId="4" fillId="0" borderId="2" xfId="0" applyFont="1" applyBorder="1" applyAlignment="1" applyProtection="1">
      <alignment horizontal="center"/>
      <protection locked="0"/>
    </xf>
    <xf numFmtId="0" fontId="4" fillId="0" borderId="2" xfId="0" applyFont="1" applyBorder="1" applyProtection="1">
      <protection locked="0"/>
    </xf>
    <xf numFmtId="0" fontId="7" fillId="0" borderId="21" xfId="0" applyFont="1" applyBorder="1" applyProtection="1">
      <protection locked="0"/>
    </xf>
    <xf numFmtId="0" fontId="0" fillId="0" borderId="0" xfId="0" applyBorder="1" applyAlignment="1" applyProtection="1">
      <alignment vertical="top"/>
      <protection locked="0"/>
    </xf>
    <xf numFmtId="0" fontId="0" fillId="0" borderId="0" xfId="0" applyBorder="1" applyAlignment="1" applyProtection="1">
      <alignment horizontal="center" vertical="top"/>
      <protection locked="0"/>
    </xf>
    <xf numFmtId="0" fontId="9" fillId="0" borderId="0" xfId="0" applyFont="1" applyBorder="1" applyProtection="1">
      <protection locked="0"/>
    </xf>
    <xf numFmtId="0" fontId="7" fillId="0" borderId="3" xfId="0" applyFont="1" applyBorder="1" applyProtection="1">
      <protection locked="0"/>
    </xf>
    <xf numFmtId="0" fontId="0" fillId="0" borderId="18" xfId="0" applyFill="1" applyBorder="1" applyAlignment="1" applyProtection="1">
      <alignment horizontal="left" vertical="top"/>
      <protection locked="0"/>
    </xf>
    <xf numFmtId="0" fontId="0" fillId="0" borderId="2" xfId="0"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10" fillId="0" borderId="20" xfId="0" applyFont="1" applyBorder="1" applyAlignment="1" applyProtection="1">
      <alignment horizontal="left" vertical="center"/>
      <protection locked="0"/>
    </xf>
    <xf numFmtId="0" fontId="4" fillId="0" borderId="22" xfId="0" applyFont="1" applyBorder="1" applyProtection="1">
      <protection locked="0"/>
    </xf>
    <xf numFmtId="0" fontId="8" fillId="0" borderId="2" xfId="0" applyFont="1" applyBorder="1" applyProtection="1">
      <protection locked="0"/>
    </xf>
    <xf numFmtId="0" fontId="10" fillId="0" borderId="2" xfId="0" applyFont="1" applyBorder="1" applyProtection="1">
      <protection locked="0"/>
    </xf>
    <xf numFmtId="0" fontId="2" fillId="0" borderId="18" xfId="0" applyFont="1" applyBorder="1" applyAlignment="1" applyProtection="1">
      <alignment horizontal="right" vertical="center" wrapText="1"/>
      <protection locked="0"/>
    </xf>
    <xf numFmtId="0" fontId="7" fillId="0" borderId="18" xfId="0" applyFont="1" applyBorder="1" applyAlignment="1" applyProtection="1">
      <alignment horizontal="right" vertical="center"/>
      <protection locked="0"/>
    </xf>
    <xf numFmtId="0" fontId="2" fillId="0" borderId="21" xfId="0" applyFont="1" applyBorder="1" applyAlignment="1" applyProtection="1">
      <alignment horizontal="right" vertical="center" wrapText="1"/>
      <protection locked="0"/>
    </xf>
    <xf numFmtId="0" fontId="0" fillId="0" borderId="0" xfId="0" applyBorder="1" applyAlignment="1" applyProtection="1">
      <alignment horizontal="right"/>
      <protection locked="0"/>
    </xf>
    <xf numFmtId="0" fontId="0" fillId="0" borderId="18" xfId="0" applyBorder="1" applyAlignment="1" applyProtection="1">
      <alignment horizontal="left" vertical="top"/>
      <protection locked="0"/>
    </xf>
    <xf numFmtId="0" fontId="0" fillId="0" borderId="21" xfId="0" applyBorder="1" applyAlignment="1" applyProtection="1">
      <alignment horizontal="left" vertical="top"/>
      <protection locked="0"/>
    </xf>
    <xf numFmtId="0" fontId="0" fillId="0" borderId="26" xfId="0" applyBorder="1" applyAlignment="1" applyProtection="1">
      <alignment horizontal="left" vertical="top"/>
      <protection locked="0"/>
    </xf>
    <xf numFmtId="0" fontId="0" fillId="0" borderId="26" xfId="0" applyBorder="1" applyAlignment="1" applyProtection="1">
      <alignment horizontal="center"/>
      <protection locked="0"/>
    </xf>
    <xf numFmtId="0" fontId="8" fillId="0" borderId="2" xfId="0" applyFont="1" applyBorder="1" applyAlignment="1" applyProtection="1">
      <alignment horizontal="center"/>
      <protection locked="0"/>
    </xf>
    <xf numFmtId="0" fontId="0" fillId="0" borderId="18" xfId="0" applyBorder="1" applyAlignment="1" applyProtection="1">
      <alignment horizontal="right"/>
      <protection locked="0"/>
    </xf>
    <xf numFmtId="0" fontId="0" fillId="0" borderId="21" xfId="0" applyBorder="1" applyAlignment="1" applyProtection="1">
      <alignment horizontal="right"/>
      <protection locked="0"/>
    </xf>
    <xf numFmtId="0" fontId="7" fillId="2" borderId="26" xfId="0" applyFont="1" applyFill="1" applyBorder="1" applyProtection="1">
      <protection locked="0"/>
    </xf>
    <xf numFmtId="0" fontId="14" fillId="0" borderId="18" xfId="0" applyFont="1" applyBorder="1" applyProtection="1">
      <protection locked="0"/>
    </xf>
    <xf numFmtId="0" fontId="17" fillId="0" borderId="2" xfId="0" applyFont="1" applyBorder="1" applyProtection="1">
      <protection locked="0"/>
    </xf>
    <xf numFmtId="0" fontId="7" fillId="0" borderId="2" xfId="0" applyFont="1" applyBorder="1" applyAlignment="1" applyProtection="1">
      <alignment horizontal="right"/>
      <protection locked="0"/>
    </xf>
    <xf numFmtId="0" fontId="12" fillId="0" borderId="26" xfId="0" applyFont="1" applyBorder="1" applyAlignment="1" applyProtection="1">
      <alignment horizontal="right"/>
      <protection locked="0"/>
    </xf>
    <xf numFmtId="0" fontId="12" fillId="0" borderId="0" xfId="0" applyFont="1" applyBorder="1" applyAlignment="1" applyProtection="1">
      <alignment horizontal="right"/>
      <protection locked="0"/>
    </xf>
    <xf numFmtId="0" fontId="0" fillId="0" borderId="30" xfId="0" applyBorder="1" applyProtection="1">
      <protection locked="0"/>
    </xf>
    <xf numFmtId="0" fontId="0" fillId="0" borderId="30" xfId="0" applyBorder="1" applyAlignment="1" applyProtection="1">
      <alignment horizontal="center"/>
      <protection locked="0"/>
    </xf>
    <xf numFmtId="0" fontId="10" fillId="0" borderId="18" xfId="0" applyFont="1" applyBorder="1" applyAlignment="1" applyProtection="1">
      <alignment horizontal="right"/>
      <protection locked="0"/>
    </xf>
    <xf numFmtId="0" fontId="8" fillId="0" borderId="21" xfId="0" applyFont="1" applyBorder="1" applyAlignment="1" applyProtection="1">
      <alignment horizontal="right"/>
      <protection locked="0"/>
    </xf>
    <xf numFmtId="0" fontId="20" fillId="0" borderId="24" xfId="0" applyFont="1" applyBorder="1" applyProtection="1">
      <protection locked="0"/>
    </xf>
    <xf numFmtId="0" fontId="14" fillId="0" borderId="32" xfId="0" applyFont="1" applyBorder="1" applyProtection="1">
      <protection locked="0"/>
    </xf>
    <xf numFmtId="0" fontId="8" fillId="0" borderId="33" xfId="0" applyFont="1" applyBorder="1" applyProtection="1">
      <protection locked="0"/>
    </xf>
    <xf numFmtId="0" fontId="0" fillId="0" borderId="0" xfId="0" applyBorder="1" applyAlignment="1" applyProtection="1">
      <alignment horizontal="left" vertical="top"/>
      <protection locked="0"/>
    </xf>
    <xf numFmtId="0" fontId="9" fillId="0" borderId="0" xfId="0" applyFont="1" applyBorder="1" applyAlignment="1" applyProtection="1">
      <alignment horizontal="center" vertical="top"/>
      <protection locked="0"/>
    </xf>
    <xf numFmtId="0" fontId="9" fillId="0" borderId="0"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2" fontId="0" fillId="0" borderId="2" xfId="0" applyNumberFormat="1" applyBorder="1" applyAlignment="1" applyProtection="1">
      <alignment horizontal="center"/>
      <protection locked="0"/>
    </xf>
    <xf numFmtId="2" fontId="0" fillId="0" borderId="4" xfId="0" applyNumberFormat="1" applyBorder="1" applyAlignment="1" applyProtection="1">
      <alignment horizontal="center"/>
      <protection locked="0"/>
    </xf>
    <xf numFmtId="0" fontId="0" fillId="0" borderId="0" xfId="0" applyBorder="1"/>
    <xf numFmtId="2" fontId="0" fillId="0" borderId="0" xfId="0" applyNumberFormat="1"/>
    <xf numFmtId="0" fontId="0" fillId="0" borderId="0" xfId="0" applyAlignment="1">
      <alignment horizontal="left" indent="1"/>
    </xf>
    <xf numFmtId="2" fontId="8" fillId="0" borderId="0" xfId="0" applyNumberFormat="1" applyFont="1"/>
    <xf numFmtId="3" fontId="0" fillId="0" borderId="16" xfId="0" applyNumberFormat="1" applyBorder="1" applyAlignment="1" applyProtection="1">
      <alignment horizontal="center"/>
      <protection locked="0"/>
    </xf>
    <xf numFmtId="2" fontId="7" fillId="0" borderId="2" xfId="0" applyNumberFormat="1" applyFont="1" applyBorder="1" applyAlignment="1" applyProtection="1">
      <alignment horizontal="center"/>
      <protection locked="0"/>
    </xf>
    <xf numFmtId="2" fontId="7" fillId="0" borderId="3" xfId="0" applyNumberFormat="1" applyFont="1" applyBorder="1" applyAlignment="1" applyProtection="1">
      <alignment horizontal="center"/>
      <protection locked="0"/>
    </xf>
    <xf numFmtId="2" fontId="7" fillId="0" borderId="22" xfId="0" applyNumberFormat="1" applyFont="1" applyBorder="1" applyAlignment="1" applyProtection="1">
      <alignment horizontal="center"/>
      <protection locked="0"/>
    </xf>
    <xf numFmtId="2" fontId="7" fillId="0" borderId="2" xfId="0" applyNumberFormat="1" applyFont="1" applyBorder="1" applyAlignment="1" applyProtection="1">
      <alignment horizontal="right"/>
      <protection locked="0"/>
    </xf>
    <xf numFmtId="2" fontId="0" fillId="0" borderId="22" xfId="0" applyNumberFormat="1" applyBorder="1" applyAlignment="1" applyProtection="1">
      <alignment horizontal="center"/>
      <protection locked="0"/>
    </xf>
    <xf numFmtId="167" fontId="7" fillId="0" borderId="16" xfId="1" applyNumberFormat="1" applyFont="1" applyBorder="1" applyAlignment="1" applyProtection="1">
      <alignment horizontal="right"/>
      <protection locked="0"/>
    </xf>
    <xf numFmtId="167" fontId="7" fillId="0" borderId="2" xfId="1" applyNumberFormat="1" applyFont="1" applyBorder="1" applyAlignment="1" applyProtection="1">
      <alignment horizontal="right"/>
      <protection locked="0"/>
    </xf>
    <xf numFmtId="167" fontId="0" fillId="0" borderId="2" xfId="1" applyNumberFormat="1" applyFont="1" applyBorder="1" applyAlignment="1" applyProtection="1">
      <alignment horizontal="right"/>
      <protection locked="0"/>
    </xf>
    <xf numFmtId="167" fontId="7" fillId="0" borderId="2" xfId="1" applyNumberFormat="1" applyFont="1" applyBorder="1" applyAlignment="1" applyProtection="1">
      <alignment horizontal="right" vertical="center"/>
      <protection locked="0"/>
    </xf>
    <xf numFmtId="167" fontId="7" fillId="0" borderId="3" xfId="0" applyNumberFormat="1" applyFont="1" applyBorder="1" applyAlignment="1" applyProtection="1">
      <alignment horizontal="center"/>
      <protection locked="0"/>
    </xf>
    <xf numFmtId="167" fontId="0" fillId="0" borderId="2" xfId="0" applyNumberFormat="1" applyBorder="1" applyAlignment="1" applyProtection="1">
      <alignment horizontal="center"/>
      <protection locked="0"/>
    </xf>
    <xf numFmtId="0" fontId="9" fillId="3" borderId="0" xfId="0" applyFont="1" applyFill="1" applyAlignment="1">
      <alignment horizontal="right"/>
    </xf>
    <xf numFmtId="2" fontId="0" fillId="0" borderId="0" xfId="0" applyNumberFormat="1" applyProtection="1">
      <protection locked="0"/>
    </xf>
    <xf numFmtId="0" fontId="2" fillId="0" borderId="0" xfId="0" applyFont="1" applyProtection="1">
      <protection locked="0"/>
    </xf>
    <xf numFmtId="166" fontId="7" fillId="0" borderId="2" xfId="0" applyNumberFormat="1" applyFont="1" applyBorder="1" applyAlignment="1" applyProtection="1">
      <alignment horizontal="center"/>
      <protection locked="0"/>
    </xf>
    <xf numFmtId="0" fontId="9" fillId="0" borderId="4" xfId="0" applyFont="1" applyBorder="1" applyAlignment="1" applyProtection="1">
      <alignment horizontal="left" vertical="top" wrapText="1"/>
      <protection locked="0"/>
    </xf>
    <xf numFmtId="0" fontId="9" fillId="0" borderId="0" xfId="0" applyFont="1" applyBorder="1" applyAlignment="1" applyProtection="1">
      <alignment horizontal="left" vertical="top"/>
      <protection locked="0"/>
    </xf>
    <xf numFmtId="0" fontId="9" fillId="0" borderId="30" xfId="0" applyFont="1" applyBorder="1" applyAlignment="1" applyProtection="1">
      <alignment horizontal="left" vertical="top"/>
      <protection locked="0"/>
    </xf>
    <xf numFmtId="0" fontId="0" fillId="0" borderId="32" xfId="0" applyBorder="1" applyAlignment="1" applyProtection="1">
      <alignment horizontal="left" vertical="top"/>
      <protection locked="0"/>
    </xf>
    <xf numFmtId="0" fontId="0" fillId="0" borderId="27" xfId="0" applyBorder="1" applyAlignment="1" applyProtection="1">
      <alignment horizontal="left" vertical="top"/>
      <protection locked="0"/>
    </xf>
    <xf numFmtId="0" fontId="0" fillId="0" borderId="29" xfId="0" applyBorder="1" applyAlignment="1" applyProtection="1">
      <alignment horizontal="left" vertical="top"/>
      <protection locked="0"/>
    </xf>
    <xf numFmtId="0" fontId="8" fillId="0" borderId="33" xfId="0" applyFont="1" applyBorder="1" applyAlignment="1" applyProtection="1">
      <alignment horizontal="left" vertical="top"/>
      <protection locked="0"/>
    </xf>
    <xf numFmtId="0" fontId="8" fillId="0" borderId="28" xfId="0" applyFont="1" applyBorder="1" applyAlignment="1" applyProtection="1">
      <alignment horizontal="left" vertical="top"/>
      <protection locked="0"/>
    </xf>
    <xf numFmtId="0" fontId="8" fillId="0" borderId="31" xfId="0" applyFont="1" applyBorder="1" applyAlignment="1" applyProtection="1">
      <alignment horizontal="left" vertical="top"/>
      <protection locked="0"/>
    </xf>
    <xf numFmtId="0" fontId="9" fillId="0" borderId="4" xfId="0" applyFont="1" applyBorder="1" applyAlignment="1" applyProtection="1">
      <alignment horizontal="center" vertical="top" wrapText="1"/>
      <protection locked="0"/>
    </xf>
    <xf numFmtId="0" fontId="9" fillId="0" borderId="0" xfId="0" applyFont="1" applyBorder="1" applyAlignment="1" applyProtection="1">
      <alignment horizontal="center" vertical="top"/>
      <protection locked="0"/>
    </xf>
    <xf numFmtId="0" fontId="9" fillId="0" borderId="30" xfId="0" applyFont="1" applyBorder="1" applyAlignment="1" applyProtection="1">
      <alignment horizontal="center" vertical="top"/>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4" xfId="0" applyBorder="1" applyAlignment="1" applyProtection="1">
      <alignment horizontal="left" vertical="center"/>
      <protection locked="0"/>
    </xf>
  </cellXfs>
  <cellStyles count="140">
    <cellStyle name="Advertencia" xfId="71"/>
    <cellStyle name="Calcular" xfId="72"/>
    <cellStyle name="Celda comprob." xfId="73"/>
    <cellStyle name="Correcto" xfId="74"/>
    <cellStyle name="dimension title" xfId="2"/>
    <cellStyle name="dimension title 2" xfId="3"/>
    <cellStyle name="dimension title_By property" xfId="54"/>
    <cellStyle name="Encabez. 1" xfId="75"/>
    <cellStyle name="Encabez. 2" xfId="76"/>
    <cellStyle name="Encabezado 3" xfId="77"/>
    <cellStyle name="Estilo 1" xfId="78"/>
    <cellStyle name="Euro" xfId="79"/>
    <cellStyle name="Explicación" xfId="80"/>
    <cellStyle name="fact heading" xfId="4"/>
    <cellStyle name="fact heading 2" xfId="5"/>
    <cellStyle name="fact heading_By property" xfId="55"/>
    <cellStyle name="Hipervínculo 2" xfId="6"/>
    <cellStyle name="Hipervínculo 3" xfId="47"/>
    <cellStyle name="Hipervínculo 3 2" xfId="63"/>
    <cellStyle name="Hipervínculo visitado 2" xfId="7"/>
    <cellStyle name="Hipervínculo visitado 3" xfId="48"/>
    <cellStyle name="Hipervínculo visitado 3 2" xfId="64"/>
    <cellStyle name="l]_x000d__x000a_Path=M:\RIOCEN01_x000d__x000a_Name=Carlos Emilio Brousse_x000d__x000a_DDEApps=nsf,nsg,nsh,ntf,ns2,ors,org_x000d__x000a_SmartIcons=Todos_x000d__x000a_" xfId="60"/>
    <cellStyle name="Millares 2" xfId="8"/>
    <cellStyle name="Millares 2 10" xfId="82"/>
    <cellStyle name="Millares 2 11" xfId="83"/>
    <cellStyle name="Millares 2 12" xfId="84"/>
    <cellStyle name="Millares 2 13" xfId="85"/>
    <cellStyle name="Millares 2 14" xfId="86"/>
    <cellStyle name="Millares 2 15" xfId="87"/>
    <cellStyle name="Millares 2 16" xfId="81"/>
    <cellStyle name="Millares 2 2" xfId="69"/>
    <cellStyle name="Millares 2 2 2" xfId="88"/>
    <cellStyle name="Millares 2 3" xfId="89"/>
    <cellStyle name="Millares 2 4" xfId="90"/>
    <cellStyle name="Millares 2 5" xfId="91"/>
    <cellStyle name="Millares 2 6" xfId="92"/>
    <cellStyle name="Millares 2 7" xfId="93"/>
    <cellStyle name="Millares 2 8" xfId="94"/>
    <cellStyle name="Millares 2 9" xfId="95"/>
    <cellStyle name="Millares 3" xfId="9"/>
    <cellStyle name="Millares 3 2" xfId="96"/>
    <cellStyle name="Millares 4" xfId="49"/>
    <cellStyle name="Millares 4 2" xfId="65"/>
    <cellStyle name="Moneda" xfId="1" builtinId="4"/>
    <cellStyle name="No-definido" xfId="10"/>
    <cellStyle name="Normal" xfId="0" builtinId="0"/>
    <cellStyle name="Normal 10" xfId="97"/>
    <cellStyle name="Normal 2" xfId="11"/>
    <cellStyle name="Normal 2 10" xfId="98"/>
    <cellStyle name="Normal 2 11" xfId="99"/>
    <cellStyle name="Normal 2 12" xfId="100"/>
    <cellStyle name="Normal 2 13" xfId="101"/>
    <cellStyle name="Normal 2 14" xfId="102"/>
    <cellStyle name="Normal 2 15" xfId="103"/>
    <cellStyle name="Normal 2 16" xfId="104"/>
    <cellStyle name="Normal 2 2" xfId="12"/>
    <cellStyle name="Normal 2 2 2" xfId="105"/>
    <cellStyle name="Normal 2 3" xfId="13"/>
    <cellStyle name="Normal 2 3 2" xfId="106"/>
    <cellStyle name="Normal 2 4" xfId="51"/>
    <cellStyle name="Normal 2 5" xfId="107"/>
    <cellStyle name="Normal 2 6" xfId="108"/>
    <cellStyle name="Normal 2 7" xfId="109"/>
    <cellStyle name="Normal 2 8" xfId="110"/>
    <cellStyle name="Normal 2 9" xfId="111"/>
    <cellStyle name="Normal 3" xfId="46"/>
    <cellStyle name="Normal 3 2" xfId="59"/>
    <cellStyle name="Normal 3 2 2" xfId="67"/>
    <cellStyle name="Normal 3 3" xfId="62"/>
    <cellStyle name="Normal 4" xfId="70"/>
    <cellStyle name="Normal 4 2" xfId="112"/>
    <cellStyle name="Normal 5" xfId="113"/>
    <cellStyle name="Normal 6" xfId="114"/>
    <cellStyle name="Normal 7" xfId="115"/>
    <cellStyle name="Normal 7 2" xfId="116"/>
    <cellStyle name="Normal 7 3" xfId="117"/>
    <cellStyle name="Normal 7 4" xfId="118"/>
    <cellStyle name="Normal 7 5" xfId="119"/>
    <cellStyle name="Normal 7 6" xfId="120"/>
    <cellStyle name="Normal 7 7" xfId="121"/>
    <cellStyle name="Normal 7 8" xfId="122"/>
    <cellStyle name="Nota" xfId="123"/>
    <cellStyle name="Porcentual 2" xfId="14"/>
    <cellStyle name="Porcentual 2 10" xfId="124"/>
    <cellStyle name="Porcentual 2 11" xfId="125"/>
    <cellStyle name="Porcentual 2 12" xfId="126"/>
    <cellStyle name="Porcentual 2 13" xfId="127"/>
    <cellStyle name="Porcentual 2 14" xfId="128"/>
    <cellStyle name="Porcentual 2 15" xfId="129"/>
    <cellStyle name="Porcentual 2 2" xfId="15"/>
    <cellStyle name="Porcentual 2 2 2" xfId="130"/>
    <cellStyle name="Porcentual 2 3" xfId="16"/>
    <cellStyle name="Porcentual 2 3 2" xfId="132"/>
    <cellStyle name="Porcentual 2 3 3" xfId="131"/>
    <cellStyle name="Porcentual 2 4" xfId="133"/>
    <cellStyle name="Porcentual 2 5" xfId="134"/>
    <cellStyle name="Porcentual 2 6" xfId="135"/>
    <cellStyle name="Porcentual 2 7" xfId="136"/>
    <cellStyle name="Porcentual 2 8" xfId="137"/>
    <cellStyle name="Porcentual 2 9" xfId="138"/>
    <cellStyle name="Porcentual 3" xfId="17"/>
    <cellStyle name="Porcentual 3 2" xfId="61"/>
    <cellStyle name="Porcentual 3 2 2" xfId="68"/>
    <cellStyle name="Porcentual 3 2 3" xfId="139"/>
    <cellStyle name="Porcentual 4" xfId="18"/>
    <cellStyle name="Porcentual 5" xfId="50"/>
    <cellStyle name="Porcentual 5 2" xfId="66"/>
    <cellStyle name="style07" xfId="19"/>
    <cellStyle name="style07 2" xfId="20"/>
    <cellStyle name="style07_By property" xfId="56"/>
    <cellStyle name="style08" xfId="21"/>
    <cellStyle name="style08 2" xfId="22"/>
    <cellStyle name="style08 2 2" xfId="53"/>
    <cellStyle name="style08 3" xfId="23"/>
    <cellStyle name="style08 4" xfId="52"/>
    <cellStyle name="style08_By property" xfId="57"/>
    <cellStyle name="style09" xfId="24"/>
    <cellStyle name="style09 2" xfId="25"/>
    <cellStyle name="style09 3" xfId="26"/>
    <cellStyle name="style09_Hoja1" xfId="58"/>
    <cellStyle name="style10" xfId="27"/>
    <cellStyle name="style10 2" xfId="28"/>
    <cellStyle name="style10 3" xfId="29"/>
    <cellStyle name="style11" xfId="30"/>
    <cellStyle name="style11 2" xfId="31"/>
    <cellStyle name="style11 3" xfId="32"/>
    <cellStyle name="style12" xfId="33"/>
    <cellStyle name="style12 2" xfId="34"/>
    <cellStyle name="style12 3" xfId="35"/>
    <cellStyle name="style13" xfId="36"/>
    <cellStyle name="style13 2" xfId="37"/>
    <cellStyle name="style14" xfId="38"/>
    <cellStyle name="style14 2" xfId="39"/>
    <cellStyle name="style15" xfId="40"/>
    <cellStyle name="style15 2" xfId="41"/>
    <cellStyle name="style16" xfId="42"/>
    <cellStyle name="style16 2" xfId="43"/>
    <cellStyle name="title" xfId="44"/>
    <cellStyle name="title 2" xfId="45"/>
  </cellStyles>
  <dxfs count="0"/>
  <tableStyles count="0" defaultTableStyle="TableStyleMedium9" defaultPivotStyle="PivotStyleLight16"/>
  <colors>
    <mruColors>
      <color rgb="FF0066FF"/>
      <color rgb="FF00007A"/>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plotArea>
      <c:layout/>
      <c:barChart>
        <c:barDir val="col"/>
        <c:grouping val="stacked"/>
        <c:ser>
          <c:idx val="0"/>
          <c:order val="0"/>
          <c:tx>
            <c:strRef>
              <c:f>'Amortisation profile'!$A$8</c:f>
              <c:strCache>
                <c:ptCount val="1"/>
                <c:pt idx="0">
                  <c:v>Public</c:v>
                </c:pt>
              </c:strCache>
            </c:strRef>
          </c:tx>
          <c:spPr>
            <a:ln>
              <a:noFill/>
            </a:ln>
          </c:spPr>
          <c:cat>
            <c:strRef>
              <c:f>'Amortisation profile'!$B$4:$H$4</c:f>
              <c:strCache>
                <c:ptCount val="7"/>
                <c:pt idx="0">
                  <c:v>0 -1 Y</c:v>
                </c:pt>
                <c:pt idx="1">
                  <c:v>1-2 Y</c:v>
                </c:pt>
                <c:pt idx="2">
                  <c:v>2-3 Y</c:v>
                </c:pt>
                <c:pt idx="3">
                  <c:v>3-4 Y</c:v>
                </c:pt>
                <c:pt idx="4">
                  <c:v>4-5 Y</c:v>
                </c:pt>
                <c:pt idx="5">
                  <c:v>5-10 Y</c:v>
                </c:pt>
                <c:pt idx="6">
                  <c:v>10+ Y</c:v>
                </c:pt>
              </c:strCache>
            </c:strRef>
          </c:cat>
          <c:val>
            <c:numRef>
              <c:f>'Amortisation profile'!$B$8:$H$8</c:f>
              <c:numCache>
                <c:formatCode>0.00</c:formatCode>
                <c:ptCount val="7"/>
                <c:pt idx="0">
                  <c:v>15.62146768279282</c:v>
                </c:pt>
                <c:pt idx="1">
                  <c:v>18.139825759096563</c:v>
                </c:pt>
                <c:pt idx="2">
                  <c:v>18.885936839448622</c:v>
                </c:pt>
                <c:pt idx="3">
                  <c:v>7.2655575316519041</c:v>
                </c:pt>
                <c:pt idx="4">
                  <c:v>3.574167813688419</c:v>
                </c:pt>
                <c:pt idx="5">
                  <c:v>19.53878402951058</c:v>
                </c:pt>
                <c:pt idx="6">
                  <c:v>1.3989582844036017</c:v>
                </c:pt>
              </c:numCache>
            </c:numRef>
          </c:val>
        </c:ser>
        <c:ser>
          <c:idx val="1"/>
          <c:order val="1"/>
          <c:tx>
            <c:strRef>
              <c:f>'Amortisation profile'!$A$7</c:f>
              <c:strCache>
                <c:ptCount val="1"/>
                <c:pt idx="0">
                  <c:v>Retained</c:v>
                </c:pt>
              </c:strCache>
            </c:strRef>
          </c:tx>
          <c:spPr>
            <a:solidFill>
              <a:schemeClr val="accent5">
                <a:lumMod val="60000"/>
                <a:lumOff val="40000"/>
              </a:schemeClr>
            </a:solidFill>
            <a:ln>
              <a:noFill/>
            </a:ln>
          </c:spPr>
          <c:cat>
            <c:strRef>
              <c:f>'Amortisation profile'!$B$4:$H$4</c:f>
              <c:strCache>
                <c:ptCount val="7"/>
                <c:pt idx="0">
                  <c:v>0 -1 Y</c:v>
                </c:pt>
                <c:pt idx="1">
                  <c:v>1-2 Y</c:v>
                </c:pt>
                <c:pt idx="2">
                  <c:v>2-3 Y</c:v>
                </c:pt>
                <c:pt idx="3">
                  <c:v>3-4 Y</c:v>
                </c:pt>
                <c:pt idx="4">
                  <c:v>4-5 Y</c:v>
                </c:pt>
                <c:pt idx="5">
                  <c:v>5-10 Y</c:v>
                </c:pt>
                <c:pt idx="6">
                  <c:v>10+ Y</c:v>
                </c:pt>
              </c:strCache>
            </c:strRef>
          </c:cat>
          <c:val>
            <c:numRef>
              <c:f>'Amortisation profile'!$B$7:$H$7</c:f>
              <c:numCache>
                <c:formatCode>0.00</c:formatCode>
                <c:ptCount val="7"/>
                <c:pt idx="0">
                  <c:v>2.984677499775084</c:v>
                </c:pt>
                <c:pt idx="1">
                  <c:v>2.0984374266054022</c:v>
                </c:pt>
                <c:pt idx="2">
                  <c:v>10.492187133027013</c:v>
                </c:pt>
                <c:pt idx="3">
                  <c:v>0</c:v>
                </c:pt>
                <c:pt idx="4">
                  <c:v>0</c:v>
                </c:pt>
                <c:pt idx="5">
                  <c:v>0</c:v>
                </c:pt>
                <c:pt idx="6">
                  <c:v>0</c:v>
                </c:pt>
              </c:numCache>
            </c:numRef>
          </c:val>
        </c:ser>
        <c:overlap val="100"/>
        <c:axId val="107826176"/>
        <c:axId val="107832064"/>
      </c:barChart>
      <c:catAx>
        <c:axId val="107826176"/>
        <c:scaling>
          <c:orientation val="minMax"/>
        </c:scaling>
        <c:axPos val="b"/>
        <c:numFmt formatCode="General" sourceLinked="1"/>
        <c:tickLblPos val="nextTo"/>
        <c:crossAx val="107832064"/>
        <c:crosses val="autoZero"/>
        <c:auto val="1"/>
        <c:lblAlgn val="ctr"/>
        <c:lblOffset val="100"/>
      </c:catAx>
      <c:valAx>
        <c:axId val="107832064"/>
        <c:scaling>
          <c:orientation val="minMax"/>
        </c:scaling>
        <c:axPos val="l"/>
        <c:majorGridlines/>
        <c:numFmt formatCode="0.00" sourceLinked="1"/>
        <c:tickLblPos val="nextTo"/>
        <c:crossAx val="107826176"/>
        <c:crosses val="autoZero"/>
        <c:crossBetween val="between"/>
      </c:valAx>
    </c:plotArea>
    <c:legend>
      <c:legendPos val="b"/>
    </c:legend>
    <c:plotVisOnly val="1"/>
    <c:dispBlanksAs val="gap"/>
  </c:chart>
  <c:printSettings>
    <c:headerFooter/>
    <c:pageMargins b="0.75000000000000211" l="0.70000000000000062" r="0.70000000000000062" t="0.750000000000002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chart>
    <c:plotArea>
      <c:layout/>
      <c:lineChart>
        <c:grouping val="standard"/>
        <c:ser>
          <c:idx val="1"/>
          <c:order val="0"/>
          <c:tx>
            <c:strRef>
              <c:f>'LTV distribution'!$A$4</c:f>
              <c:strCache>
                <c:ptCount val="1"/>
                <c:pt idx="0">
                  <c:v>LTV distribution</c:v>
                </c:pt>
              </c:strCache>
            </c:strRef>
          </c:tx>
          <c:marker>
            <c:symbol val="none"/>
          </c:marker>
          <c:cat>
            <c:strRef>
              <c:f>'LTV distribution'!$B$4:$H$4</c:f>
              <c:strCache>
                <c:ptCount val="7"/>
                <c:pt idx="0">
                  <c:v>0-50%</c:v>
                </c:pt>
                <c:pt idx="1">
                  <c:v>50-60%</c:v>
                </c:pt>
                <c:pt idx="2">
                  <c:v>60-70%</c:v>
                </c:pt>
                <c:pt idx="3">
                  <c:v>70-80%</c:v>
                </c:pt>
                <c:pt idx="4">
                  <c:v>80-90%</c:v>
                </c:pt>
                <c:pt idx="5">
                  <c:v>90-100%</c:v>
                </c:pt>
                <c:pt idx="6">
                  <c:v>&gt; 100%</c:v>
                </c:pt>
              </c:strCache>
            </c:strRef>
          </c:cat>
          <c:val>
            <c:numRef>
              <c:f>'LTV distribution'!$B$5:$H$5</c:f>
              <c:numCache>
                <c:formatCode>0.00</c:formatCode>
                <c:ptCount val="7"/>
                <c:pt idx="0">
                  <c:v>39.392556410328559</c:v>
                </c:pt>
                <c:pt idx="1">
                  <c:v>14.339983011302152</c:v>
                </c:pt>
                <c:pt idx="2">
                  <c:v>16.784491040599427</c:v>
                </c:pt>
                <c:pt idx="3">
                  <c:v>14.668875996084394</c:v>
                </c:pt>
                <c:pt idx="4">
                  <c:v>9.0996826195696716</c:v>
                </c:pt>
                <c:pt idx="5">
                  <c:v>3.1294432101400078</c:v>
                </c:pt>
                <c:pt idx="6">
                  <c:v>2.5849677119757724</c:v>
                </c:pt>
              </c:numCache>
            </c:numRef>
          </c:val>
        </c:ser>
        <c:ser>
          <c:idx val="0"/>
          <c:order val="1"/>
          <c:tx>
            <c:strRef>
              <c:f>'LTV distribution'!$A$6</c:f>
              <c:strCache>
                <c:ptCount val="1"/>
                <c:pt idx="0">
                  <c:v>Residential</c:v>
                </c:pt>
              </c:strCache>
            </c:strRef>
          </c:tx>
          <c:marker>
            <c:symbol val="none"/>
          </c:marker>
          <c:cat>
            <c:strRef>
              <c:f>'LTV distribution'!$B$4:$H$4</c:f>
              <c:strCache>
                <c:ptCount val="7"/>
                <c:pt idx="0">
                  <c:v>0-50%</c:v>
                </c:pt>
                <c:pt idx="1">
                  <c:v>50-60%</c:v>
                </c:pt>
                <c:pt idx="2">
                  <c:v>60-70%</c:v>
                </c:pt>
                <c:pt idx="3">
                  <c:v>70-80%</c:v>
                </c:pt>
                <c:pt idx="4">
                  <c:v>80-90%</c:v>
                </c:pt>
                <c:pt idx="5">
                  <c:v>90-100%</c:v>
                </c:pt>
                <c:pt idx="6">
                  <c:v>&gt; 100%</c:v>
                </c:pt>
              </c:strCache>
            </c:strRef>
          </c:cat>
          <c:val>
            <c:numRef>
              <c:f>'LTV distribution'!$B$6:$H$6</c:f>
              <c:numCache>
                <c:formatCode>0.00</c:formatCode>
                <c:ptCount val="7"/>
                <c:pt idx="0">
                  <c:v>37.037145469370238</c:v>
                </c:pt>
                <c:pt idx="1">
                  <c:v>15.219648856255578</c:v>
                </c:pt>
                <c:pt idx="2">
                  <c:v>18.461721948985517</c:v>
                </c:pt>
                <c:pt idx="3">
                  <c:v>15.825243644474135</c:v>
                </c:pt>
                <c:pt idx="4">
                  <c:v>9.6203640501426211</c:v>
                </c:pt>
                <c:pt idx="5">
                  <c:v>3.0582458216961106</c:v>
                </c:pt>
                <c:pt idx="6">
                  <c:v>0.77763020907581393</c:v>
                </c:pt>
              </c:numCache>
            </c:numRef>
          </c:val>
        </c:ser>
        <c:ser>
          <c:idx val="2"/>
          <c:order val="2"/>
          <c:tx>
            <c:strRef>
              <c:f>'LTV distribution'!$A$7</c:f>
              <c:strCache>
                <c:ptCount val="1"/>
                <c:pt idx="0">
                  <c:v>Commercial</c:v>
                </c:pt>
              </c:strCache>
            </c:strRef>
          </c:tx>
          <c:marker>
            <c:symbol val="none"/>
          </c:marker>
          <c:cat>
            <c:strRef>
              <c:f>'LTV distribution'!$B$4:$H$4</c:f>
              <c:strCache>
                <c:ptCount val="7"/>
                <c:pt idx="0">
                  <c:v>0-50%</c:v>
                </c:pt>
                <c:pt idx="1">
                  <c:v>50-60%</c:v>
                </c:pt>
                <c:pt idx="2">
                  <c:v>60-70%</c:v>
                </c:pt>
                <c:pt idx="3">
                  <c:v>70-80%</c:v>
                </c:pt>
                <c:pt idx="4">
                  <c:v>80-90%</c:v>
                </c:pt>
                <c:pt idx="5">
                  <c:v>90-100%</c:v>
                </c:pt>
                <c:pt idx="6">
                  <c:v>&gt; 100%</c:v>
                </c:pt>
              </c:strCache>
            </c:strRef>
          </c:cat>
          <c:val>
            <c:numRef>
              <c:f>'LTV distribution'!$B$7:$H$7</c:f>
              <c:numCache>
                <c:formatCode>0.00</c:formatCode>
                <c:ptCount val="7"/>
                <c:pt idx="0">
                  <c:v>49.811428164229163</c:v>
                </c:pt>
                <c:pt idx="1">
                  <c:v>10.448888907303719</c:v>
                </c:pt>
                <c:pt idx="2">
                  <c:v>9.3654655821192225</c:v>
                </c:pt>
                <c:pt idx="3">
                  <c:v>9.5538253612128621</c:v>
                </c:pt>
                <c:pt idx="4">
                  <c:v>6.7965120961409138</c:v>
                </c:pt>
                <c:pt idx="5">
                  <c:v>3.4443761360725875</c:v>
                </c:pt>
                <c:pt idx="6">
                  <c:v>10.579503752921541</c:v>
                </c:pt>
              </c:numCache>
            </c:numRef>
          </c:val>
        </c:ser>
        <c:marker val="1"/>
        <c:axId val="107857408"/>
        <c:axId val="107858944"/>
      </c:lineChart>
      <c:catAx>
        <c:axId val="107857408"/>
        <c:scaling>
          <c:orientation val="minMax"/>
        </c:scaling>
        <c:axPos val="b"/>
        <c:majorTickMark val="none"/>
        <c:tickLblPos val="nextTo"/>
        <c:crossAx val="107858944"/>
        <c:crosses val="autoZero"/>
        <c:auto val="1"/>
        <c:lblAlgn val="ctr"/>
        <c:lblOffset val="100"/>
      </c:catAx>
      <c:valAx>
        <c:axId val="107858944"/>
        <c:scaling>
          <c:orientation val="minMax"/>
        </c:scaling>
        <c:axPos val="l"/>
        <c:majorGridlines/>
        <c:title>
          <c:tx>
            <c:rich>
              <a:bodyPr/>
              <a:lstStyle/>
              <a:p>
                <a:pPr>
                  <a:defRPr/>
                </a:pPr>
                <a:r>
                  <a:rPr lang="es-ES"/>
                  <a:t>Percentage of loans (%)</a:t>
                </a:r>
              </a:p>
            </c:rich>
          </c:tx>
        </c:title>
        <c:numFmt formatCode="0.00" sourceLinked="1"/>
        <c:majorTickMark val="none"/>
        <c:tickLblPos val="nextTo"/>
        <c:crossAx val="107857408"/>
        <c:crosses val="autoZero"/>
        <c:crossBetween val="between"/>
      </c:valAx>
    </c:plotArea>
    <c:legend>
      <c:legendPos val="b"/>
    </c:legend>
    <c:plotVisOnly val="1"/>
    <c:dispBlanksAs val="gap"/>
  </c:chart>
  <c:printSettings>
    <c:headerFooter/>
    <c:pageMargins b="0.75000000000000255" l="0.70000000000000062" r="0.70000000000000062" t="0.75000000000000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ES"/>
  <c:chart>
    <c:plotArea>
      <c:layout/>
      <c:lineChart>
        <c:grouping val="standard"/>
        <c:ser>
          <c:idx val="1"/>
          <c:order val="0"/>
          <c:tx>
            <c:strRef>
              <c:f>Seasoning!$A$4</c:f>
              <c:strCache>
                <c:ptCount val="1"/>
                <c:pt idx="0">
                  <c:v>Seasoning Distribution (months)</c:v>
                </c:pt>
              </c:strCache>
            </c:strRef>
          </c:tx>
          <c:marker>
            <c:symbol val="none"/>
          </c:marker>
          <c:cat>
            <c:strRef>
              <c:f>Seasoning!$B$4:$F$4</c:f>
              <c:strCache>
                <c:ptCount val="5"/>
                <c:pt idx="0">
                  <c:v>&lt; 12 </c:v>
                </c:pt>
                <c:pt idx="1">
                  <c:v>≥12 - &lt; 24</c:v>
                </c:pt>
                <c:pt idx="2">
                  <c:v>≥24 - &lt; 36</c:v>
                </c:pt>
                <c:pt idx="3">
                  <c:v>≥36 - &lt; 60</c:v>
                </c:pt>
                <c:pt idx="4">
                  <c:v>&gt; 60</c:v>
                </c:pt>
              </c:strCache>
            </c:strRef>
          </c:cat>
          <c:val>
            <c:numRef>
              <c:f>Seasoning!$B$5:$F$5</c:f>
              <c:numCache>
                <c:formatCode>0.00</c:formatCode>
                <c:ptCount val="5"/>
                <c:pt idx="0">
                  <c:v>3.4136772925603305</c:v>
                </c:pt>
                <c:pt idx="1">
                  <c:v>2.77619503320087</c:v>
                </c:pt>
                <c:pt idx="2">
                  <c:v>5.2788685010478336</c:v>
                </c:pt>
                <c:pt idx="3">
                  <c:v>20.361574788678467</c:v>
                </c:pt>
                <c:pt idx="4">
                  <c:v>68.169684384511868</c:v>
                </c:pt>
              </c:numCache>
            </c:numRef>
          </c:val>
        </c:ser>
        <c:ser>
          <c:idx val="0"/>
          <c:order val="1"/>
          <c:tx>
            <c:strRef>
              <c:f>Seasoning!$A$6</c:f>
              <c:strCache>
                <c:ptCount val="1"/>
                <c:pt idx="0">
                  <c:v>Residential</c:v>
                </c:pt>
              </c:strCache>
            </c:strRef>
          </c:tx>
          <c:marker>
            <c:symbol val="none"/>
          </c:marker>
          <c:cat>
            <c:strRef>
              <c:f>Seasoning!$B$4:$F$4</c:f>
              <c:strCache>
                <c:ptCount val="5"/>
                <c:pt idx="0">
                  <c:v>&lt; 12 </c:v>
                </c:pt>
                <c:pt idx="1">
                  <c:v>≥12 - &lt; 24</c:v>
                </c:pt>
                <c:pt idx="2">
                  <c:v>≥24 - &lt; 36</c:v>
                </c:pt>
                <c:pt idx="3">
                  <c:v>≥36 - &lt; 60</c:v>
                </c:pt>
                <c:pt idx="4">
                  <c:v>&gt; 60</c:v>
                </c:pt>
              </c:strCache>
            </c:strRef>
          </c:cat>
          <c:val>
            <c:numRef>
              <c:f>Seasoning!$B$6:$F$6</c:f>
              <c:numCache>
                <c:formatCode>0.00</c:formatCode>
                <c:ptCount val="5"/>
                <c:pt idx="0">
                  <c:v>3.5093572164613898</c:v>
                </c:pt>
                <c:pt idx="1">
                  <c:v>2.5993816249386801</c:v>
                </c:pt>
                <c:pt idx="2">
                  <c:v>5.0175541294553598</c:v>
                </c:pt>
                <c:pt idx="3">
                  <c:v>21.693529837256829</c:v>
                </c:pt>
                <c:pt idx="4">
                  <c:v>67.180177191887736</c:v>
                </c:pt>
              </c:numCache>
            </c:numRef>
          </c:val>
        </c:ser>
        <c:ser>
          <c:idx val="2"/>
          <c:order val="2"/>
          <c:tx>
            <c:strRef>
              <c:f>Seasoning!$A$7</c:f>
              <c:strCache>
                <c:ptCount val="1"/>
                <c:pt idx="0">
                  <c:v>Commercial</c:v>
                </c:pt>
              </c:strCache>
            </c:strRef>
          </c:tx>
          <c:marker>
            <c:symbol val="none"/>
          </c:marker>
          <c:cat>
            <c:strRef>
              <c:f>Seasoning!$B$4:$F$4</c:f>
              <c:strCache>
                <c:ptCount val="5"/>
                <c:pt idx="0">
                  <c:v>&lt; 12 </c:v>
                </c:pt>
                <c:pt idx="1">
                  <c:v>≥12 - &lt; 24</c:v>
                </c:pt>
                <c:pt idx="2">
                  <c:v>≥24 - &lt; 36</c:v>
                </c:pt>
                <c:pt idx="3">
                  <c:v>≥36 - &lt; 60</c:v>
                </c:pt>
                <c:pt idx="4">
                  <c:v>&gt; 60</c:v>
                </c:pt>
              </c:strCache>
            </c:strRef>
          </c:cat>
          <c:val>
            <c:numRef>
              <c:f>Seasoning!$B$7:$F$7</c:f>
              <c:numCache>
                <c:formatCode>0.00</c:formatCode>
                <c:ptCount val="5"/>
                <c:pt idx="0">
                  <c:v>2.9904488702018002</c:v>
                </c:pt>
                <c:pt idx="1">
                  <c:v>3.5583074845867175</c:v>
                </c:pt>
                <c:pt idx="2">
                  <c:v>6.4347606121568059</c:v>
                </c:pt>
                <c:pt idx="3">
                  <c:v>14.469834798946341</c:v>
                </c:pt>
                <c:pt idx="4">
                  <c:v>72.546648234108346</c:v>
                </c:pt>
              </c:numCache>
            </c:numRef>
          </c:val>
        </c:ser>
        <c:marker val="1"/>
        <c:axId val="108040960"/>
        <c:axId val="108042496"/>
      </c:lineChart>
      <c:catAx>
        <c:axId val="108040960"/>
        <c:scaling>
          <c:orientation val="minMax"/>
        </c:scaling>
        <c:axPos val="b"/>
        <c:majorTickMark val="none"/>
        <c:tickLblPos val="nextTo"/>
        <c:crossAx val="108042496"/>
        <c:crosses val="autoZero"/>
        <c:auto val="1"/>
        <c:lblAlgn val="ctr"/>
        <c:lblOffset val="100"/>
      </c:catAx>
      <c:valAx>
        <c:axId val="108042496"/>
        <c:scaling>
          <c:orientation val="minMax"/>
        </c:scaling>
        <c:axPos val="l"/>
        <c:majorGridlines/>
        <c:title>
          <c:tx>
            <c:rich>
              <a:bodyPr/>
              <a:lstStyle/>
              <a:p>
                <a:pPr>
                  <a:defRPr/>
                </a:pPr>
                <a:r>
                  <a:rPr lang="es-ES"/>
                  <a:t>Percentage of loans (%)</a:t>
                </a:r>
              </a:p>
            </c:rich>
          </c:tx>
        </c:title>
        <c:numFmt formatCode="0.00" sourceLinked="1"/>
        <c:majorTickMark val="none"/>
        <c:tickLblPos val="nextTo"/>
        <c:crossAx val="108040960"/>
        <c:crosses val="autoZero"/>
        <c:crossBetween val="between"/>
      </c:valAx>
    </c:plotArea>
    <c:legend>
      <c:legendPos val="b"/>
    </c:legend>
    <c:plotVisOnly val="1"/>
    <c:dispBlanksAs val="gap"/>
  </c:chart>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ES"/>
  <c:chart>
    <c:plotArea>
      <c:layout/>
      <c:lineChart>
        <c:grouping val="standard"/>
        <c:ser>
          <c:idx val="1"/>
          <c:order val="0"/>
          <c:tx>
            <c:strRef>
              <c:f>'Amortisation profile'!$A$5</c:f>
              <c:strCache>
                <c:ptCount val="1"/>
                <c:pt idx="0">
                  <c:v>Cover pool</c:v>
                </c:pt>
              </c:strCache>
            </c:strRef>
          </c:tx>
          <c:spPr>
            <a:ln>
              <a:solidFill>
                <a:schemeClr val="accent5">
                  <a:lumMod val="60000"/>
                  <a:lumOff val="40000"/>
                </a:schemeClr>
              </a:solidFill>
            </a:ln>
          </c:spPr>
          <c:marker>
            <c:symbol val="none"/>
          </c:marker>
          <c:cat>
            <c:strRef>
              <c:f>'Amortisation profile'!$B$4:$H$4</c:f>
              <c:strCache>
                <c:ptCount val="7"/>
                <c:pt idx="0">
                  <c:v>0 -1 Y</c:v>
                </c:pt>
                <c:pt idx="1">
                  <c:v>1-2 Y</c:v>
                </c:pt>
                <c:pt idx="2">
                  <c:v>2-3 Y</c:v>
                </c:pt>
                <c:pt idx="3">
                  <c:v>3-4 Y</c:v>
                </c:pt>
                <c:pt idx="4">
                  <c:v>4-5 Y</c:v>
                </c:pt>
                <c:pt idx="5">
                  <c:v>5-10 Y</c:v>
                </c:pt>
                <c:pt idx="6">
                  <c:v>10+ Y</c:v>
                </c:pt>
              </c:strCache>
            </c:strRef>
          </c:cat>
          <c:val>
            <c:numRef>
              <c:f>'Amortisation profile'!$B$5:$H$5</c:f>
              <c:numCache>
                <c:formatCode>0.00</c:formatCode>
                <c:ptCount val="7"/>
                <c:pt idx="0">
                  <c:v>4.7455855408445506</c:v>
                </c:pt>
                <c:pt idx="1">
                  <c:v>0.7605756437629333</c:v>
                </c:pt>
                <c:pt idx="2">
                  <c:v>1.0388130619060019</c:v>
                </c:pt>
                <c:pt idx="3">
                  <c:v>0.8848513226975907</c:v>
                </c:pt>
                <c:pt idx="4">
                  <c:v>0.97604908472852425</c:v>
                </c:pt>
                <c:pt idx="5">
                  <c:v>7.6017788765699308</c:v>
                </c:pt>
                <c:pt idx="6">
                  <c:v>83.992346469490471</c:v>
                </c:pt>
              </c:numCache>
            </c:numRef>
          </c:val>
        </c:ser>
        <c:ser>
          <c:idx val="0"/>
          <c:order val="1"/>
          <c:tx>
            <c:strRef>
              <c:f>'Amortisation profile'!$A$6</c:f>
              <c:strCache>
                <c:ptCount val="1"/>
                <c:pt idx="0">
                  <c:v>Outstanding Covered Bonds</c:v>
                </c:pt>
              </c:strCache>
            </c:strRef>
          </c:tx>
          <c:marker>
            <c:symbol val="none"/>
          </c:marker>
          <c:cat>
            <c:strRef>
              <c:f>'Amortisation profile'!$B$4:$H$4</c:f>
              <c:strCache>
                <c:ptCount val="7"/>
                <c:pt idx="0">
                  <c:v>0 -1 Y</c:v>
                </c:pt>
                <c:pt idx="1">
                  <c:v>1-2 Y</c:v>
                </c:pt>
                <c:pt idx="2">
                  <c:v>2-3 Y</c:v>
                </c:pt>
                <c:pt idx="3">
                  <c:v>3-4 Y</c:v>
                </c:pt>
                <c:pt idx="4">
                  <c:v>4-5 Y</c:v>
                </c:pt>
                <c:pt idx="5">
                  <c:v>5-10 Y</c:v>
                </c:pt>
                <c:pt idx="6">
                  <c:v>10+ Y</c:v>
                </c:pt>
              </c:strCache>
            </c:strRef>
          </c:cat>
          <c:val>
            <c:numRef>
              <c:f>'Amortisation profile'!$B$6:$H$6</c:f>
              <c:numCache>
                <c:formatCode>0.00</c:formatCode>
                <c:ptCount val="7"/>
                <c:pt idx="0">
                  <c:v>18.6061451825679</c:v>
                </c:pt>
                <c:pt idx="1">
                  <c:v>20.238263185701964</c:v>
                </c:pt>
                <c:pt idx="2">
                  <c:v>29.378123972475635</c:v>
                </c:pt>
                <c:pt idx="3">
                  <c:v>7.2655575316519041</c:v>
                </c:pt>
                <c:pt idx="4">
                  <c:v>3.574167813688419</c:v>
                </c:pt>
                <c:pt idx="5">
                  <c:v>19.53878402951058</c:v>
                </c:pt>
                <c:pt idx="6">
                  <c:v>1.3989582844036017</c:v>
                </c:pt>
              </c:numCache>
            </c:numRef>
          </c:val>
        </c:ser>
        <c:marker val="1"/>
        <c:axId val="108092032"/>
        <c:axId val="108102016"/>
      </c:lineChart>
      <c:catAx>
        <c:axId val="108092032"/>
        <c:scaling>
          <c:orientation val="minMax"/>
        </c:scaling>
        <c:axPos val="b"/>
        <c:numFmt formatCode="General" sourceLinked="1"/>
        <c:majorTickMark val="none"/>
        <c:tickLblPos val="nextTo"/>
        <c:crossAx val="108102016"/>
        <c:crosses val="autoZero"/>
        <c:auto val="1"/>
        <c:lblAlgn val="ctr"/>
        <c:lblOffset val="100"/>
      </c:catAx>
      <c:valAx>
        <c:axId val="108102016"/>
        <c:scaling>
          <c:orientation val="minMax"/>
        </c:scaling>
        <c:axPos val="l"/>
        <c:majorGridlines/>
        <c:title>
          <c:tx>
            <c:rich>
              <a:bodyPr/>
              <a:lstStyle/>
              <a:p>
                <a:pPr>
                  <a:defRPr/>
                </a:pPr>
                <a:r>
                  <a:rPr lang="es-ES"/>
                  <a:t>Percentage of loans (%)</a:t>
                </a:r>
              </a:p>
            </c:rich>
          </c:tx>
        </c:title>
        <c:numFmt formatCode="0.00" sourceLinked="1"/>
        <c:majorTickMark val="none"/>
        <c:tickLblPos val="nextTo"/>
        <c:crossAx val="108092032"/>
        <c:crosses val="autoZero"/>
        <c:crossBetween val="between"/>
      </c:valAx>
    </c:plotArea>
    <c:legend>
      <c:legendPos val="b"/>
    </c:legend>
    <c:plotVisOnly val="1"/>
    <c:dispBlanksAs val="gap"/>
  </c:chart>
  <c:printSettings>
    <c:headerFooter/>
    <c:pageMargins b="0.75000000000000333" l="0.70000000000000062" r="0.70000000000000062" t="0.750000000000003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ES"/>
  <c:chart>
    <c:plotArea>
      <c:layout/>
      <c:lineChart>
        <c:grouping val="standard"/>
        <c:ser>
          <c:idx val="1"/>
          <c:order val="0"/>
          <c:tx>
            <c:strRef>
              <c:f>'LTV distribution'!$A$4</c:f>
              <c:strCache>
                <c:ptCount val="1"/>
                <c:pt idx="0">
                  <c:v>LTV distribution</c:v>
                </c:pt>
              </c:strCache>
            </c:strRef>
          </c:tx>
          <c:marker>
            <c:symbol val="none"/>
          </c:marker>
          <c:cat>
            <c:strRef>
              <c:f>'LTV distribution'!$B$4:$H$4</c:f>
              <c:strCache>
                <c:ptCount val="7"/>
                <c:pt idx="0">
                  <c:v>0-50%</c:v>
                </c:pt>
                <c:pt idx="1">
                  <c:v>50-60%</c:v>
                </c:pt>
                <c:pt idx="2">
                  <c:v>60-70%</c:v>
                </c:pt>
                <c:pt idx="3">
                  <c:v>70-80%</c:v>
                </c:pt>
                <c:pt idx="4">
                  <c:v>80-90%</c:v>
                </c:pt>
                <c:pt idx="5">
                  <c:v>90-100%</c:v>
                </c:pt>
                <c:pt idx="6">
                  <c:v>&gt; 100%</c:v>
                </c:pt>
              </c:strCache>
            </c:strRef>
          </c:cat>
          <c:val>
            <c:numRef>
              <c:f>'LTV distribution'!$B$5:$H$5</c:f>
              <c:numCache>
                <c:formatCode>0.00</c:formatCode>
                <c:ptCount val="7"/>
                <c:pt idx="0">
                  <c:v>39.392556410328559</c:v>
                </c:pt>
                <c:pt idx="1">
                  <c:v>14.339983011302152</c:v>
                </c:pt>
                <c:pt idx="2">
                  <c:v>16.784491040599427</c:v>
                </c:pt>
                <c:pt idx="3">
                  <c:v>14.668875996084394</c:v>
                </c:pt>
                <c:pt idx="4">
                  <c:v>9.0996826195696716</c:v>
                </c:pt>
                <c:pt idx="5">
                  <c:v>3.1294432101400078</c:v>
                </c:pt>
                <c:pt idx="6">
                  <c:v>2.5849677119757724</c:v>
                </c:pt>
              </c:numCache>
            </c:numRef>
          </c:val>
        </c:ser>
        <c:ser>
          <c:idx val="0"/>
          <c:order val="1"/>
          <c:tx>
            <c:strRef>
              <c:f>'LTV distribution'!$A$6</c:f>
              <c:strCache>
                <c:ptCount val="1"/>
                <c:pt idx="0">
                  <c:v>Residential</c:v>
                </c:pt>
              </c:strCache>
            </c:strRef>
          </c:tx>
          <c:marker>
            <c:symbol val="none"/>
          </c:marker>
          <c:cat>
            <c:strRef>
              <c:f>'LTV distribution'!$B$4:$H$4</c:f>
              <c:strCache>
                <c:ptCount val="7"/>
                <c:pt idx="0">
                  <c:v>0-50%</c:v>
                </c:pt>
                <c:pt idx="1">
                  <c:v>50-60%</c:v>
                </c:pt>
                <c:pt idx="2">
                  <c:v>60-70%</c:v>
                </c:pt>
                <c:pt idx="3">
                  <c:v>70-80%</c:v>
                </c:pt>
                <c:pt idx="4">
                  <c:v>80-90%</c:v>
                </c:pt>
                <c:pt idx="5">
                  <c:v>90-100%</c:v>
                </c:pt>
                <c:pt idx="6">
                  <c:v>&gt; 100%</c:v>
                </c:pt>
              </c:strCache>
            </c:strRef>
          </c:cat>
          <c:val>
            <c:numRef>
              <c:f>'LTV distribution'!$B$6:$H$6</c:f>
              <c:numCache>
                <c:formatCode>0.00</c:formatCode>
                <c:ptCount val="7"/>
                <c:pt idx="0">
                  <c:v>37.037145469370238</c:v>
                </c:pt>
                <c:pt idx="1">
                  <c:v>15.219648856255578</c:v>
                </c:pt>
                <c:pt idx="2">
                  <c:v>18.461721948985517</c:v>
                </c:pt>
                <c:pt idx="3">
                  <c:v>15.825243644474135</c:v>
                </c:pt>
                <c:pt idx="4">
                  <c:v>9.6203640501426211</c:v>
                </c:pt>
                <c:pt idx="5">
                  <c:v>3.0582458216961106</c:v>
                </c:pt>
                <c:pt idx="6">
                  <c:v>0.77763020907581393</c:v>
                </c:pt>
              </c:numCache>
            </c:numRef>
          </c:val>
        </c:ser>
        <c:ser>
          <c:idx val="2"/>
          <c:order val="2"/>
          <c:tx>
            <c:strRef>
              <c:f>'LTV distribution'!$A$7</c:f>
              <c:strCache>
                <c:ptCount val="1"/>
                <c:pt idx="0">
                  <c:v>Commercial</c:v>
                </c:pt>
              </c:strCache>
            </c:strRef>
          </c:tx>
          <c:marker>
            <c:symbol val="none"/>
          </c:marker>
          <c:cat>
            <c:strRef>
              <c:f>'LTV distribution'!$B$4:$H$4</c:f>
              <c:strCache>
                <c:ptCount val="7"/>
                <c:pt idx="0">
                  <c:v>0-50%</c:v>
                </c:pt>
                <c:pt idx="1">
                  <c:v>50-60%</c:v>
                </c:pt>
                <c:pt idx="2">
                  <c:v>60-70%</c:v>
                </c:pt>
                <c:pt idx="3">
                  <c:v>70-80%</c:v>
                </c:pt>
                <c:pt idx="4">
                  <c:v>80-90%</c:v>
                </c:pt>
                <c:pt idx="5">
                  <c:v>90-100%</c:v>
                </c:pt>
                <c:pt idx="6">
                  <c:v>&gt; 100%</c:v>
                </c:pt>
              </c:strCache>
            </c:strRef>
          </c:cat>
          <c:val>
            <c:numRef>
              <c:f>'LTV distribution'!$B$7:$H$7</c:f>
              <c:numCache>
                <c:formatCode>0.00</c:formatCode>
                <c:ptCount val="7"/>
                <c:pt idx="0">
                  <c:v>49.811428164229163</c:v>
                </c:pt>
                <c:pt idx="1">
                  <c:v>10.448888907303719</c:v>
                </c:pt>
                <c:pt idx="2">
                  <c:v>9.3654655821192225</c:v>
                </c:pt>
                <c:pt idx="3">
                  <c:v>9.5538253612128621</c:v>
                </c:pt>
                <c:pt idx="4">
                  <c:v>6.7965120961409138</c:v>
                </c:pt>
                <c:pt idx="5">
                  <c:v>3.4443761360725875</c:v>
                </c:pt>
                <c:pt idx="6">
                  <c:v>10.579503752921541</c:v>
                </c:pt>
              </c:numCache>
            </c:numRef>
          </c:val>
        </c:ser>
        <c:marker val="1"/>
        <c:axId val="108133376"/>
        <c:axId val="108155648"/>
      </c:lineChart>
      <c:catAx>
        <c:axId val="108133376"/>
        <c:scaling>
          <c:orientation val="minMax"/>
        </c:scaling>
        <c:axPos val="b"/>
        <c:majorTickMark val="none"/>
        <c:tickLblPos val="nextTo"/>
        <c:crossAx val="108155648"/>
        <c:crosses val="autoZero"/>
        <c:auto val="1"/>
        <c:lblAlgn val="ctr"/>
        <c:lblOffset val="100"/>
      </c:catAx>
      <c:valAx>
        <c:axId val="108155648"/>
        <c:scaling>
          <c:orientation val="minMax"/>
        </c:scaling>
        <c:axPos val="l"/>
        <c:majorGridlines/>
        <c:title>
          <c:tx>
            <c:rich>
              <a:bodyPr/>
              <a:lstStyle/>
              <a:p>
                <a:pPr>
                  <a:defRPr/>
                </a:pPr>
                <a:r>
                  <a:rPr lang="es-ES"/>
                  <a:t>Percentage of loans (%)</a:t>
                </a:r>
              </a:p>
            </c:rich>
          </c:tx>
          <c:layout/>
        </c:title>
        <c:numFmt formatCode="0.00" sourceLinked="1"/>
        <c:majorTickMark val="none"/>
        <c:tickLblPos val="nextTo"/>
        <c:crossAx val="108133376"/>
        <c:crosses val="autoZero"/>
        <c:crossBetween val="between"/>
      </c:valAx>
    </c:plotArea>
    <c:legend>
      <c:legendPos val="b"/>
      <c:layout/>
    </c:legend>
    <c:plotVisOnly val="1"/>
    <c:dispBlanksAs val="gap"/>
  </c:chart>
  <c:printSettings>
    <c:headerFooter/>
    <c:pageMargins b="0.75000000000000233" l="0.70000000000000062" r="0.70000000000000062" t="0.750000000000002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ES"/>
  <c:chart>
    <c:plotArea>
      <c:layout/>
      <c:lineChart>
        <c:grouping val="standard"/>
        <c:ser>
          <c:idx val="1"/>
          <c:order val="0"/>
          <c:tx>
            <c:strRef>
              <c:f>Seasoning!$A$4</c:f>
              <c:strCache>
                <c:ptCount val="1"/>
                <c:pt idx="0">
                  <c:v>Seasoning Distribution (months)</c:v>
                </c:pt>
              </c:strCache>
            </c:strRef>
          </c:tx>
          <c:marker>
            <c:symbol val="none"/>
          </c:marker>
          <c:cat>
            <c:strRef>
              <c:f>Seasoning!$B$4:$F$4</c:f>
              <c:strCache>
                <c:ptCount val="5"/>
                <c:pt idx="0">
                  <c:v>&lt; 12 </c:v>
                </c:pt>
                <c:pt idx="1">
                  <c:v>≥12 - &lt; 24</c:v>
                </c:pt>
                <c:pt idx="2">
                  <c:v>≥24 - &lt; 36</c:v>
                </c:pt>
                <c:pt idx="3">
                  <c:v>≥36 - &lt; 60</c:v>
                </c:pt>
                <c:pt idx="4">
                  <c:v>&gt; 60</c:v>
                </c:pt>
              </c:strCache>
            </c:strRef>
          </c:cat>
          <c:val>
            <c:numRef>
              <c:f>Seasoning!$B$5:$F$5</c:f>
              <c:numCache>
                <c:formatCode>0.00</c:formatCode>
                <c:ptCount val="5"/>
                <c:pt idx="0">
                  <c:v>3.4136772925603305</c:v>
                </c:pt>
                <c:pt idx="1">
                  <c:v>2.77619503320087</c:v>
                </c:pt>
                <c:pt idx="2">
                  <c:v>5.2788685010478336</c:v>
                </c:pt>
                <c:pt idx="3">
                  <c:v>20.361574788678467</c:v>
                </c:pt>
                <c:pt idx="4">
                  <c:v>68.169684384511868</c:v>
                </c:pt>
              </c:numCache>
            </c:numRef>
          </c:val>
        </c:ser>
        <c:ser>
          <c:idx val="0"/>
          <c:order val="1"/>
          <c:tx>
            <c:strRef>
              <c:f>Seasoning!$A$6</c:f>
              <c:strCache>
                <c:ptCount val="1"/>
                <c:pt idx="0">
                  <c:v>Residential</c:v>
                </c:pt>
              </c:strCache>
            </c:strRef>
          </c:tx>
          <c:marker>
            <c:symbol val="none"/>
          </c:marker>
          <c:cat>
            <c:strRef>
              <c:f>Seasoning!$B$4:$F$4</c:f>
              <c:strCache>
                <c:ptCount val="5"/>
                <c:pt idx="0">
                  <c:v>&lt; 12 </c:v>
                </c:pt>
                <c:pt idx="1">
                  <c:v>≥12 - &lt; 24</c:v>
                </c:pt>
                <c:pt idx="2">
                  <c:v>≥24 - &lt; 36</c:v>
                </c:pt>
                <c:pt idx="3">
                  <c:v>≥36 - &lt; 60</c:v>
                </c:pt>
                <c:pt idx="4">
                  <c:v>&gt; 60</c:v>
                </c:pt>
              </c:strCache>
            </c:strRef>
          </c:cat>
          <c:val>
            <c:numRef>
              <c:f>Seasoning!$B$6:$F$6</c:f>
              <c:numCache>
                <c:formatCode>0.00</c:formatCode>
                <c:ptCount val="5"/>
                <c:pt idx="0">
                  <c:v>3.5093572164613898</c:v>
                </c:pt>
                <c:pt idx="1">
                  <c:v>2.5993816249386801</c:v>
                </c:pt>
                <c:pt idx="2">
                  <c:v>5.0175541294553598</c:v>
                </c:pt>
                <c:pt idx="3">
                  <c:v>21.693529837256829</c:v>
                </c:pt>
                <c:pt idx="4">
                  <c:v>67.180177191887736</c:v>
                </c:pt>
              </c:numCache>
            </c:numRef>
          </c:val>
        </c:ser>
        <c:ser>
          <c:idx val="2"/>
          <c:order val="2"/>
          <c:tx>
            <c:strRef>
              <c:f>Seasoning!$A$7</c:f>
              <c:strCache>
                <c:ptCount val="1"/>
                <c:pt idx="0">
                  <c:v>Commercial</c:v>
                </c:pt>
              </c:strCache>
            </c:strRef>
          </c:tx>
          <c:marker>
            <c:symbol val="none"/>
          </c:marker>
          <c:cat>
            <c:strRef>
              <c:f>Seasoning!$B$4:$F$4</c:f>
              <c:strCache>
                <c:ptCount val="5"/>
                <c:pt idx="0">
                  <c:v>&lt; 12 </c:v>
                </c:pt>
                <c:pt idx="1">
                  <c:v>≥12 - &lt; 24</c:v>
                </c:pt>
                <c:pt idx="2">
                  <c:v>≥24 - &lt; 36</c:v>
                </c:pt>
                <c:pt idx="3">
                  <c:v>≥36 - &lt; 60</c:v>
                </c:pt>
                <c:pt idx="4">
                  <c:v>&gt; 60</c:v>
                </c:pt>
              </c:strCache>
            </c:strRef>
          </c:cat>
          <c:val>
            <c:numRef>
              <c:f>Seasoning!$B$7:$F$7</c:f>
              <c:numCache>
                <c:formatCode>0.00</c:formatCode>
                <c:ptCount val="5"/>
                <c:pt idx="0">
                  <c:v>2.9904488702018002</c:v>
                </c:pt>
                <c:pt idx="1">
                  <c:v>3.5583074845867175</c:v>
                </c:pt>
                <c:pt idx="2">
                  <c:v>6.4347606121568059</c:v>
                </c:pt>
                <c:pt idx="3">
                  <c:v>14.469834798946341</c:v>
                </c:pt>
                <c:pt idx="4">
                  <c:v>72.546648234108346</c:v>
                </c:pt>
              </c:numCache>
            </c:numRef>
          </c:val>
        </c:ser>
        <c:marker val="1"/>
        <c:axId val="108222720"/>
        <c:axId val="108236800"/>
      </c:lineChart>
      <c:catAx>
        <c:axId val="108222720"/>
        <c:scaling>
          <c:orientation val="minMax"/>
        </c:scaling>
        <c:axPos val="b"/>
        <c:majorTickMark val="none"/>
        <c:tickLblPos val="nextTo"/>
        <c:crossAx val="108236800"/>
        <c:crosses val="autoZero"/>
        <c:auto val="1"/>
        <c:lblAlgn val="ctr"/>
        <c:lblOffset val="100"/>
      </c:catAx>
      <c:valAx>
        <c:axId val="108236800"/>
        <c:scaling>
          <c:orientation val="minMax"/>
        </c:scaling>
        <c:axPos val="l"/>
        <c:majorGridlines/>
        <c:title>
          <c:tx>
            <c:rich>
              <a:bodyPr/>
              <a:lstStyle/>
              <a:p>
                <a:pPr>
                  <a:defRPr/>
                </a:pPr>
                <a:r>
                  <a:rPr lang="es-ES"/>
                  <a:t>Percentage of loans (%)</a:t>
                </a:r>
              </a:p>
            </c:rich>
          </c:tx>
          <c:layout/>
        </c:title>
        <c:numFmt formatCode="0.00" sourceLinked="1"/>
        <c:majorTickMark val="none"/>
        <c:tickLblPos val="nextTo"/>
        <c:crossAx val="108222720"/>
        <c:crosses val="autoZero"/>
        <c:crossBetween val="between"/>
      </c:valAx>
    </c:plotArea>
    <c:legend>
      <c:legendPos val="b"/>
      <c:layout/>
    </c:legend>
    <c:plotVisOnly val="1"/>
    <c:dispBlanksAs val="gap"/>
  </c:chart>
  <c:printSettings>
    <c:headerFooter/>
    <c:pageMargins b="0.75000000000000233" l="0.70000000000000062" r="0.70000000000000062" t="0.750000000000002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ES"/>
  <c:chart>
    <c:plotArea>
      <c:layout/>
      <c:lineChart>
        <c:grouping val="standard"/>
        <c:ser>
          <c:idx val="1"/>
          <c:order val="0"/>
          <c:tx>
            <c:strRef>
              <c:f>'Amortisation profile'!$A$5</c:f>
              <c:strCache>
                <c:ptCount val="1"/>
                <c:pt idx="0">
                  <c:v>Cover pool</c:v>
                </c:pt>
              </c:strCache>
            </c:strRef>
          </c:tx>
          <c:spPr>
            <a:ln>
              <a:solidFill>
                <a:schemeClr val="accent5">
                  <a:lumMod val="60000"/>
                  <a:lumOff val="40000"/>
                </a:schemeClr>
              </a:solidFill>
            </a:ln>
          </c:spPr>
          <c:marker>
            <c:symbol val="none"/>
          </c:marker>
          <c:cat>
            <c:strRef>
              <c:f>'Amortisation profile'!$B$4:$H$4</c:f>
              <c:strCache>
                <c:ptCount val="7"/>
                <c:pt idx="0">
                  <c:v>0 -1 Y</c:v>
                </c:pt>
                <c:pt idx="1">
                  <c:v>1-2 Y</c:v>
                </c:pt>
                <c:pt idx="2">
                  <c:v>2-3 Y</c:v>
                </c:pt>
                <c:pt idx="3">
                  <c:v>3-4 Y</c:v>
                </c:pt>
                <c:pt idx="4">
                  <c:v>4-5 Y</c:v>
                </c:pt>
                <c:pt idx="5">
                  <c:v>5-10 Y</c:v>
                </c:pt>
                <c:pt idx="6">
                  <c:v>10+ Y</c:v>
                </c:pt>
              </c:strCache>
            </c:strRef>
          </c:cat>
          <c:val>
            <c:numRef>
              <c:f>'Amortisation profile'!$B$5:$H$5</c:f>
              <c:numCache>
                <c:formatCode>0.00</c:formatCode>
                <c:ptCount val="7"/>
                <c:pt idx="0">
                  <c:v>4.7455855408445506</c:v>
                </c:pt>
                <c:pt idx="1">
                  <c:v>0.7605756437629333</c:v>
                </c:pt>
                <c:pt idx="2">
                  <c:v>1.0388130619060019</c:v>
                </c:pt>
                <c:pt idx="3">
                  <c:v>0.8848513226975907</c:v>
                </c:pt>
                <c:pt idx="4">
                  <c:v>0.97604908472852425</c:v>
                </c:pt>
                <c:pt idx="5">
                  <c:v>7.6017788765699308</c:v>
                </c:pt>
                <c:pt idx="6">
                  <c:v>83.992346469490471</c:v>
                </c:pt>
              </c:numCache>
            </c:numRef>
          </c:val>
        </c:ser>
        <c:ser>
          <c:idx val="0"/>
          <c:order val="1"/>
          <c:tx>
            <c:strRef>
              <c:f>'Amortisation profile'!$A$6</c:f>
              <c:strCache>
                <c:ptCount val="1"/>
                <c:pt idx="0">
                  <c:v>Outstanding Covered Bonds</c:v>
                </c:pt>
              </c:strCache>
            </c:strRef>
          </c:tx>
          <c:marker>
            <c:symbol val="none"/>
          </c:marker>
          <c:cat>
            <c:strRef>
              <c:f>'Amortisation profile'!$B$4:$H$4</c:f>
              <c:strCache>
                <c:ptCount val="7"/>
                <c:pt idx="0">
                  <c:v>0 -1 Y</c:v>
                </c:pt>
                <c:pt idx="1">
                  <c:v>1-2 Y</c:v>
                </c:pt>
                <c:pt idx="2">
                  <c:v>2-3 Y</c:v>
                </c:pt>
                <c:pt idx="3">
                  <c:v>3-4 Y</c:v>
                </c:pt>
                <c:pt idx="4">
                  <c:v>4-5 Y</c:v>
                </c:pt>
                <c:pt idx="5">
                  <c:v>5-10 Y</c:v>
                </c:pt>
                <c:pt idx="6">
                  <c:v>10+ Y</c:v>
                </c:pt>
              </c:strCache>
            </c:strRef>
          </c:cat>
          <c:val>
            <c:numRef>
              <c:f>'Amortisation profile'!$B$6:$H$6</c:f>
              <c:numCache>
                <c:formatCode>0.00</c:formatCode>
                <c:ptCount val="7"/>
                <c:pt idx="0">
                  <c:v>18.6061451825679</c:v>
                </c:pt>
                <c:pt idx="1">
                  <c:v>20.238263185701964</c:v>
                </c:pt>
                <c:pt idx="2">
                  <c:v>29.378123972475635</c:v>
                </c:pt>
                <c:pt idx="3">
                  <c:v>7.2655575316519041</c:v>
                </c:pt>
                <c:pt idx="4">
                  <c:v>3.574167813688419</c:v>
                </c:pt>
                <c:pt idx="5">
                  <c:v>19.53878402951058</c:v>
                </c:pt>
                <c:pt idx="6">
                  <c:v>1.3989582844036017</c:v>
                </c:pt>
              </c:numCache>
            </c:numRef>
          </c:val>
        </c:ser>
        <c:marker val="1"/>
        <c:axId val="108339584"/>
        <c:axId val="108341120"/>
      </c:lineChart>
      <c:catAx>
        <c:axId val="108339584"/>
        <c:scaling>
          <c:orientation val="minMax"/>
        </c:scaling>
        <c:axPos val="b"/>
        <c:numFmt formatCode="General" sourceLinked="1"/>
        <c:majorTickMark val="none"/>
        <c:tickLblPos val="nextTo"/>
        <c:crossAx val="108341120"/>
        <c:crosses val="autoZero"/>
        <c:auto val="1"/>
        <c:lblAlgn val="ctr"/>
        <c:lblOffset val="100"/>
      </c:catAx>
      <c:valAx>
        <c:axId val="108341120"/>
        <c:scaling>
          <c:orientation val="minMax"/>
        </c:scaling>
        <c:axPos val="l"/>
        <c:majorGridlines/>
        <c:title>
          <c:tx>
            <c:rich>
              <a:bodyPr/>
              <a:lstStyle/>
              <a:p>
                <a:pPr>
                  <a:defRPr/>
                </a:pPr>
                <a:r>
                  <a:rPr lang="es-ES"/>
                  <a:t>Percentage of loans (%)</a:t>
                </a:r>
              </a:p>
            </c:rich>
          </c:tx>
          <c:layout/>
        </c:title>
        <c:numFmt formatCode="0.00" sourceLinked="1"/>
        <c:majorTickMark val="none"/>
        <c:tickLblPos val="nextTo"/>
        <c:crossAx val="108339584"/>
        <c:crosses val="autoZero"/>
        <c:crossBetween val="between"/>
      </c:valAx>
    </c:plotArea>
    <c:legend>
      <c:legendPos val="b"/>
      <c:layout/>
    </c:legend>
    <c:plotVisOnly val="1"/>
    <c:dispBlanksAs val="gap"/>
  </c:chart>
  <c:printSettings>
    <c:headerFooter/>
    <c:pageMargins b="0.75000000000000311" l="0.70000000000000062" r="0.70000000000000062" t="0.750000000000003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ES"/>
  <c:chart>
    <c:plotArea>
      <c:layout/>
      <c:barChart>
        <c:barDir val="col"/>
        <c:grouping val="stacked"/>
        <c:ser>
          <c:idx val="0"/>
          <c:order val="0"/>
          <c:tx>
            <c:strRef>
              <c:f>'Amortisation profile'!$A$8</c:f>
              <c:strCache>
                <c:ptCount val="1"/>
                <c:pt idx="0">
                  <c:v>Public</c:v>
                </c:pt>
              </c:strCache>
            </c:strRef>
          </c:tx>
          <c:spPr>
            <a:ln>
              <a:noFill/>
            </a:ln>
          </c:spPr>
          <c:cat>
            <c:strRef>
              <c:f>'Amortisation profile'!$B$4:$H$4</c:f>
              <c:strCache>
                <c:ptCount val="7"/>
                <c:pt idx="0">
                  <c:v>0 -1 Y</c:v>
                </c:pt>
                <c:pt idx="1">
                  <c:v>1-2 Y</c:v>
                </c:pt>
                <c:pt idx="2">
                  <c:v>2-3 Y</c:v>
                </c:pt>
                <c:pt idx="3">
                  <c:v>3-4 Y</c:v>
                </c:pt>
                <c:pt idx="4">
                  <c:v>4-5 Y</c:v>
                </c:pt>
                <c:pt idx="5">
                  <c:v>5-10 Y</c:v>
                </c:pt>
                <c:pt idx="6">
                  <c:v>10+ Y</c:v>
                </c:pt>
              </c:strCache>
            </c:strRef>
          </c:cat>
          <c:val>
            <c:numRef>
              <c:f>'Amortisation profile'!$B$8:$H$8</c:f>
              <c:numCache>
                <c:formatCode>0.00</c:formatCode>
                <c:ptCount val="7"/>
                <c:pt idx="0">
                  <c:v>15.62146768279282</c:v>
                </c:pt>
                <c:pt idx="1">
                  <c:v>18.139825759096563</c:v>
                </c:pt>
                <c:pt idx="2">
                  <c:v>18.885936839448622</c:v>
                </c:pt>
                <c:pt idx="3">
                  <c:v>7.2655575316519041</c:v>
                </c:pt>
                <c:pt idx="4">
                  <c:v>3.574167813688419</c:v>
                </c:pt>
                <c:pt idx="5">
                  <c:v>19.53878402951058</c:v>
                </c:pt>
                <c:pt idx="6">
                  <c:v>1.3989582844036017</c:v>
                </c:pt>
              </c:numCache>
            </c:numRef>
          </c:val>
        </c:ser>
        <c:ser>
          <c:idx val="1"/>
          <c:order val="1"/>
          <c:tx>
            <c:strRef>
              <c:f>'Amortisation profile'!$A$7</c:f>
              <c:strCache>
                <c:ptCount val="1"/>
                <c:pt idx="0">
                  <c:v>Retained</c:v>
                </c:pt>
              </c:strCache>
            </c:strRef>
          </c:tx>
          <c:spPr>
            <a:solidFill>
              <a:schemeClr val="accent5">
                <a:lumMod val="60000"/>
                <a:lumOff val="40000"/>
              </a:schemeClr>
            </a:solidFill>
            <a:ln>
              <a:noFill/>
            </a:ln>
          </c:spPr>
          <c:cat>
            <c:strRef>
              <c:f>'Amortisation profile'!$B$4:$H$4</c:f>
              <c:strCache>
                <c:ptCount val="7"/>
                <c:pt idx="0">
                  <c:v>0 -1 Y</c:v>
                </c:pt>
                <c:pt idx="1">
                  <c:v>1-2 Y</c:v>
                </c:pt>
                <c:pt idx="2">
                  <c:v>2-3 Y</c:v>
                </c:pt>
                <c:pt idx="3">
                  <c:v>3-4 Y</c:v>
                </c:pt>
                <c:pt idx="4">
                  <c:v>4-5 Y</c:v>
                </c:pt>
                <c:pt idx="5">
                  <c:v>5-10 Y</c:v>
                </c:pt>
                <c:pt idx="6">
                  <c:v>10+ Y</c:v>
                </c:pt>
              </c:strCache>
            </c:strRef>
          </c:cat>
          <c:val>
            <c:numRef>
              <c:f>'Amortisation profile'!$B$7:$H$7</c:f>
              <c:numCache>
                <c:formatCode>0.00</c:formatCode>
                <c:ptCount val="7"/>
                <c:pt idx="0">
                  <c:v>2.984677499775084</c:v>
                </c:pt>
                <c:pt idx="1">
                  <c:v>2.0984374266054022</c:v>
                </c:pt>
                <c:pt idx="2">
                  <c:v>10.492187133027013</c:v>
                </c:pt>
                <c:pt idx="3">
                  <c:v>0</c:v>
                </c:pt>
                <c:pt idx="4">
                  <c:v>0</c:v>
                </c:pt>
                <c:pt idx="5">
                  <c:v>0</c:v>
                </c:pt>
                <c:pt idx="6">
                  <c:v>0</c:v>
                </c:pt>
              </c:numCache>
            </c:numRef>
          </c:val>
        </c:ser>
        <c:overlap val="100"/>
        <c:axId val="108370176"/>
        <c:axId val="108380160"/>
      </c:barChart>
      <c:catAx>
        <c:axId val="108370176"/>
        <c:scaling>
          <c:orientation val="minMax"/>
        </c:scaling>
        <c:axPos val="b"/>
        <c:numFmt formatCode="General" sourceLinked="1"/>
        <c:tickLblPos val="nextTo"/>
        <c:crossAx val="108380160"/>
        <c:crosses val="autoZero"/>
        <c:auto val="1"/>
        <c:lblAlgn val="ctr"/>
        <c:lblOffset val="100"/>
      </c:catAx>
      <c:valAx>
        <c:axId val="108380160"/>
        <c:scaling>
          <c:orientation val="minMax"/>
        </c:scaling>
        <c:axPos val="l"/>
        <c:majorGridlines/>
        <c:numFmt formatCode="0.00" sourceLinked="1"/>
        <c:tickLblPos val="nextTo"/>
        <c:crossAx val="108370176"/>
        <c:crosses val="autoZero"/>
        <c:crossBetween val="between"/>
      </c:valAx>
      <c:spPr>
        <a:noFill/>
        <a:ln w="25400">
          <a:noFill/>
        </a:ln>
      </c:spPr>
    </c:plotArea>
    <c:legend>
      <c:legendPos val="b"/>
      <c:layout/>
    </c:legend>
    <c:plotVisOnly val="1"/>
    <c:dispBlanksAs val="gap"/>
  </c:chart>
  <c:printSettings>
    <c:headerFooter/>
    <c:pageMargins b="0.75000000000000189" l="0.70000000000000062" r="0.70000000000000062" t="0.75000000000000189"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image" Target="../media/image3.jpeg"/><Relationship Id="rId2" Type="http://schemas.openxmlformats.org/officeDocument/2006/relationships/image" Target="../media/image2.gif"/><Relationship Id="rId1" Type="http://schemas.openxmlformats.org/officeDocument/2006/relationships/image" Target="../media/image1.pn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89647</xdr:rowOff>
    </xdr:from>
    <xdr:to>
      <xdr:col>1</xdr:col>
      <xdr:colOff>2619375</xdr:colOff>
      <xdr:row>3</xdr:row>
      <xdr:rowOff>80122</xdr:rowOff>
    </xdr:to>
    <xdr:pic>
      <xdr:nvPicPr>
        <xdr:cNvPr id="2" name="Picture 1029"/>
        <xdr:cNvPicPr>
          <a:picLocks noChangeAspect="1" noChangeArrowheads="1"/>
        </xdr:cNvPicPr>
      </xdr:nvPicPr>
      <xdr:blipFill>
        <a:blip xmlns:r="http://schemas.openxmlformats.org/officeDocument/2006/relationships" r:embed="rId1" cstate="print"/>
        <a:srcRect/>
        <a:stretch>
          <a:fillRect/>
        </a:stretch>
      </xdr:blipFill>
      <xdr:spPr bwMode="auto">
        <a:xfrm>
          <a:off x="291353" y="89647"/>
          <a:ext cx="2619375" cy="561975"/>
        </a:xfrm>
        <a:prstGeom prst="rect">
          <a:avLst/>
        </a:prstGeom>
        <a:noFill/>
        <a:ln w="9525">
          <a:noFill/>
          <a:miter lim="800000"/>
          <a:headEnd/>
          <a:tailEnd/>
        </a:ln>
      </xdr:spPr>
    </xdr:pic>
    <xdr:clientData/>
  </xdr:twoCellAnchor>
  <xdr:twoCellAnchor editAs="oneCell">
    <xdr:from>
      <xdr:col>4</xdr:col>
      <xdr:colOff>818030</xdr:colOff>
      <xdr:row>0</xdr:row>
      <xdr:rowOff>44821</xdr:rowOff>
    </xdr:from>
    <xdr:to>
      <xdr:col>4</xdr:col>
      <xdr:colOff>1721000</xdr:colOff>
      <xdr:row>3</xdr:row>
      <xdr:rowOff>133572</xdr:rowOff>
    </xdr:to>
    <xdr:pic>
      <xdr:nvPicPr>
        <xdr:cNvPr id="7"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8841442" y="44821"/>
          <a:ext cx="902970" cy="660251"/>
        </a:xfrm>
        <a:prstGeom prst="rect">
          <a:avLst/>
        </a:prstGeom>
        <a:noFill/>
        <a:ln w="9525">
          <a:noFill/>
          <a:miter lim="800000"/>
          <a:headEnd/>
          <a:tailEnd/>
        </a:ln>
        <a:effectLst/>
      </xdr:spPr>
    </xdr:pic>
    <xdr:clientData/>
  </xdr:twoCellAnchor>
  <xdr:twoCellAnchor>
    <xdr:from>
      <xdr:col>1</xdr:col>
      <xdr:colOff>1860177</xdr:colOff>
      <xdr:row>49</xdr:row>
      <xdr:rowOff>78441</xdr:rowOff>
    </xdr:from>
    <xdr:to>
      <xdr:col>4</xdr:col>
      <xdr:colOff>37540</xdr:colOff>
      <xdr:row>62</xdr:row>
      <xdr:rowOff>199464</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2790265</xdr:colOff>
      <xdr:row>125</xdr:row>
      <xdr:rowOff>145676</xdr:rowOff>
    </xdr:from>
    <xdr:to>
      <xdr:col>4</xdr:col>
      <xdr:colOff>948578</xdr:colOff>
      <xdr:row>140</xdr:row>
      <xdr:rowOff>20170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347382</xdr:colOff>
      <xdr:row>200</xdr:row>
      <xdr:rowOff>190499</xdr:rowOff>
    </xdr:from>
    <xdr:to>
      <xdr:col>4</xdr:col>
      <xdr:colOff>515470</xdr:colOff>
      <xdr:row>212</xdr:row>
      <xdr:rowOff>179294</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2812676</xdr:colOff>
      <xdr:row>228</xdr:row>
      <xdr:rowOff>78441</xdr:rowOff>
    </xdr:from>
    <xdr:to>
      <xdr:col>4</xdr:col>
      <xdr:colOff>29695</xdr:colOff>
      <xdr:row>239</xdr:row>
      <xdr:rowOff>100853</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2767849</xdr:colOff>
      <xdr:row>0</xdr:row>
      <xdr:rowOff>78438</xdr:rowOff>
    </xdr:from>
    <xdr:to>
      <xdr:col>2</xdr:col>
      <xdr:colOff>1703290</xdr:colOff>
      <xdr:row>3</xdr:row>
      <xdr:rowOff>78438</xdr:rowOff>
    </xdr:to>
    <xdr:pic>
      <xdr:nvPicPr>
        <xdr:cNvPr id="9" name="8 Imagen" descr="https://coveredbondlabel.com/images/logo.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xmlns="" val="0"/>
            </a:ext>
          </a:extLst>
        </a:blip>
        <a:srcRect/>
        <a:stretch>
          <a:fillRect/>
        </a:stretch>
      </xdr:blipFill>
      <xdr:spPr bwMode="auto">
        <a:xfrm>
          <a:off x="2958349" y="78438"/>
          <a:ext cx="2095500" cy="571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2266950</xdr:colOff>
      <xdr:row>8</xdr:row>
      <xdr:rowOff>52387</xdr:rowOff>
    </xdr:from>
    <xdr:to>
      <xdr:col>8</xdr:col>
      <xdr:colOff>200025</xdr:colOff>
      <xdr:row>22</xdr:row>
      <xdr:rowOff>128587</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1314450</xdr:colOff>
      <xdr:row>8</xdr:row>
      <xdr:rowOff>42862</xdr:rowOff>
    </xdr:from>
    <xdr:to>
      <xdr:col>6</xdr:col>
      <xdr:colOff>0</xdr:colOff>
      <xdr:row>22</xdr:row>
      <xdr:rowOff>119062</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1409700</xdr:colOff>
      <xdr:row>9</xdr:row>
      <xdr:rowOff>19050</xdr:rowOff>
    </xdr:from>
    <xdr:to>
      <xdr:col>8</xdr:col>
      <xdr:colOff>342900</xdr:colOff>
      <xdr:row>23</xdr:row>
      <xdr:rowOff>95250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1409699</xdr:colOff>
      <xdr:row>25</xdr:row>
      <xdr:rowOff>19050</xdr:rowOff>
    </xdr:from>
    <xdr:to>
      <xdr:col>8</xdr:col>
      <xdr:colOff>361949</xdr:colOff>
      <xdr:row>39</xdr:row>
      <xdr:rowOff>95250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89647</xdr:rowOff>
    </xdr:from>
    <xdr:to>
      <xdr:col>1</xdr:col>
      <xdr:colOff>2619375</xdr:colOff>
      <xdr:row>3</xdr:row>
      <xdr:rowOff>80122</xdr:rowOff>
    </xdr:to>
    <xdr:pic>
      <xdr:nvPicPr>
        <xdr:cNvPr id="2" name="Picture 1029"/>
        <xdr:cNvPicPr>
          <a:picLocks noChangeAspect="1" noChangeArrowheads="1"/>
        </xdr:cNvPicPr>
      </xdr:nvPicPr>
      <xdr:blipFill>
        <a:blip xmlns:r="http://schemas.openxmlformats.org/officeDocument/2006/relationships" r:embed="rId1" cstate="print"/>
        <a:srcRect/>
        <a:stretch>
          <a:fillRect/>
        </a:stretch>
      </xdr:blipFill>
      <xdr:spPr bwMode="auto">
        <a:xfrm>
          <a:off x="190500" y="89647"/>
          <a:ext cx="2619375" cy="561975"/>
        </a:xfrm>
        <a:prstGeom prst="rect">
          <a:avLst/>
        </a:prstGeom>
        <a:noFill/>
        <a:ln w="9525">
          <a:noFill/>
          <a:miter lim="800000"/>
          <a:headEnd/>
          <a:tailEnd/>
        </a:ln>
      </xdr:spPr>
    </xdr:pic>
    <xdr:clientData/>
  </xdr:twoCellAnchor>
  <xdr:twoCellAnchor>
    <xdr:from>
      <xdr:col>3</xdr:col>
      <xdr:colOff>1961030</xdr:colOff>
      <xdr:row>0</xdr:row>
      <xdr:rowOff>112058</xdr:rowOff>
    </xdr:from>
    <xdr:to>
      <xdr:col>4</xdr:col>
      <xdr:colOff>2700618</xdr:colOff>
      <xdr:row>3</xdr:row>
      <xdr:rowOff>134470</xdr:rowOff>
    </xdr:to>
    <xdr:sp macro="" textlink="">
      <xdr:nvSpPr>
        <xdr:cNvPr id="3" name="2 CuadroTexto"/>
        <xdr:cNvSpPr txBox="1"/>
      </xdr:nvSpPr>
      <xdr:spPr>
        <a:xfrm>
          <a:off x="7923680" y="112058"/>
          <a:ext cx="2958913" cy="593912"/>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ES" sz="1400" b="1">
              <a:solidFill>
                <a:schemeClr val="tx1">
                  <a:lumMod val="50000"/>
                  <a:lumOff val="50000"/>
                </a:schemeClr>
              </a:solidFill>
            </a:rPr>
            <a:t>Issuer</a:t>
          </a:r>
          <a:r>
            <a:rPr lang="es-ES" sz="1400" b="1" baseline="0">
              <a:solidFill>
                <a:schemeClr val="tx1">
                  <a:lumMod val="50000"/>
                  <a:lumOff val="50000"/>
                </a:schemeClr>
              </a:solidFill>
            </a:rPr>
            <a:t> </a:t>
          </a:r>
        </a:p>
        <a:p>
          <a:pPr algn="ctr"/>
          <a:r>
            <a:rPr lang="es-ES" sz="1400" b="1" baseline="0">
              <a:solidFill>
                <a:schemeClr val="tx1">
                  <a:lumMod val="50000"/>
                  <a:lumOff val="50000"/>
                </a:schemeClr>
              </a:solidFill>
            </a:rPr>
            <a:t>logo</a:t>
          </a:r>
          <a:endParaRPr lang="es-ES" sz="1400" b="1">
            <a:solidFill>
              <a:schemeClr val="tx1">
                <a:lumMod val="50000"/>
                <a:lumOff val="50000"/>
              </a:schemeClr>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6:I252"/>
  <sheetViews>
    <sheetView showGridLines="0" tabSelected="1" showWhiteSpace="0" zoomScale="85" zoomScaleNormal="85" zoomScalePageLayoutView="85" workbookViewId="0">
      <selection activeCell="D8" sqref="D8"/>
    </sheetView>
  </sheetViews>
  <sheetFormatPr baseColWidth="10" defaultRowHeight="15"/>
  <cols>
    <col min="1" max="1" width="2.7109375" style="18" customWidth="1"/>
    <col min="2" max="2" width="45.140625" style="18" customWidth="1"/>
    <col min="3" max="3" width="35.5703125" style="17" customWidth="1"/>
    <col min="4" max="4" width="31" style="18" customWidth="1"/>
    <col min="5" max="5" width="38.85546875" style="18" customWidth="1"/>
    <col min="6" max="16384" width="11.42578125" style="18"/>
  </cols>
  <sheetData>
    <row r="6" spans="2:5" ht="18.75">
      <c r="B6" s="16" t="s">
        <v>21</v>
      </c>
    </row>
    <row r="7" spans="2:5" ht="16.5" thickBot="1">
      <c r="B7" s="19"/>
    </row>
    <row r="8" spans="2:5" ht="15.75" thickBot="1">
      <c r="C8" s="20" t="s">
        <v>69</v>
      </c>
      <c r="D8" s="23" t="s">
        <v>150</v>
      </c>
    </row>
    <row r="9" spans="2:5" ht="15.75" thickBot="1">
      <c r="C9" s="22" t="s">
        <v>112</v>
      </c>
      <c r="D9" s="23" t="s">
        <v>150</v>
      </c>
    </row>
    <row r="10" spans="2:5" ht="15.75" thickBot="1">
      <c r="C10" s="24" t="s">
        <v>113</v>
      </c>
      <c r="D10" s="25" t="s">
        <v>181</v>
      </c>
      <c r="E10" s="26"/>
    </row>
    <row r="11" spans="2:5">
      <c r="C11" s="27"/>
      <c r="D11" s="28"/>
      <c r="E11" s="26"/>
    </row>
    <row r="12" spans="2:5">
      <c r="B12" s="29" t="s">
        <v>144</v>
      </c>
      <c r="C12" s="30" t="s">
        <v>69</v>
      </c>
      <c r="D12" s="31" t="s">
        <v>145</v>
      </c>
      <c r="E12" s="26"/>
    </row>
    <row r="13" spans="2:5">
      <c r="B13" s="32" t="s">
        <v>141</v>
      </c>
      <c r="C13" s="33" t="s">
        <v>151</v>
      </c>
      <c r="D13" s="34" t="s">
        <v>155</v>
      </c>
      <c r="E13" s="26"/>
    </row>
    <row r="14" spans="2:5">
      <c r="B14" s="35" t="s">
        <v>142</v>
      </c>
      <c r="C14" s="36" t="s">
        <v>152</v>
      </c>
      <c r="D14" s="37" t="s">
        <v>182</v>
      </c>
      <c r="E14" s="26"/>
    </row>
    <row r="15" spans="2:5">
      <c r="B15" s="38" t="s">
        <v>143</v>
      </c>
      <c r="C15" s="39" t="s">
        <v>153</v>
      </c>
      <c r="D15" s="40" t="s">
        <v>154</v>
      </c>
      <c r="E15" s="26"/>
    </row>
    <row r="16" spans="2:5">
      <c r="C16" s="27"/>
      <c r="D16" s="28"/>
      <c r="E16" s="26"/>
    </row>
    <row r="17" spans="2:9" ht="15.75" thickBot="1"/>
    <row r="18" spans="2:9" ht="31.5" customHeight="1">
      <c r="B18" s="180" t="s">
        <v>116</v>
      </c>
      <c r="C18" s="181"/>
      <c r="D18" s="181"/>
      <c r="E18" s="182"/>
    </row>
    <row r="19" spans="2:9" ht="31.5" customHeight="1">
      <c r="B19" s="183"/>
      <c r="C19" s="184"/>
      <c r="D19" s="184"/>
      <c r="E19" s="185"/>
    </row>
    <row r="20" spans="2:9" ht="31.5" customHeight="1" thickBot="1">
      <c r="B20" s="186"/>
      <c r="C20" s="187"/>
      <c r="D20" s="187"/>
      <c r="E20" s="188"/>
      <c r="I20" s="18" t="s">
        <v>183</v>
      </c>
    </row>
    <row r="21" spans="2:9" ht="15.75" thickBot="1"/>
    <row r="22" spans="2:9" s="45" customFormat="1" ht="22.5" customHeight="1" thickBot="1">
      <c r="B22" s="41" t="s">
        <v>0</v>
      </c>
      <c r="C22" s="42" t="str">
        <f>+D10</f>
        <v>December 2014</v>
      </c>
      <c r="D22" s="43"/>
      <c r="E22" s="44" t="s">
        <v>33</v>
      </c>
    </row>
    <row r="23" spans="2:9" s="49" customFormat="1">
      <c r="B23" s="46"/>
      <c r="C23" s="47"/>
      <c r="D23" s="48"/>
      <c r="E23" s="47"/>
    </row>
    <row r="24" spans="2:9">
      <c r="B24" s="50" t="s">
        <v>70</v>
      </c>
      <c r="C24" s="158">
        <v>26074.089989109889</v>
      </c>
      <c r="D24" s="51" t="s">
        <v>22</v>
      </c>
      <c r="E24" s="52"/>
      <c r="G24" s="164"/>
    </row>
    <row r="25" spans="2:9">
      <c r="B25" s="53" t="s">
        <v>5</v>
      </c>
      <c r="C25" s="159">
        <v>7148.1759760000004</v>
      </c>
      <c r="D25" s="55" t="s">
        <v>22</v>
      </c>
      <c r="E25" s="56"/>
    </row>
    <row r="26" spans="2:9">
      <c r="B26" s="57" t="s">
        <v>2</v>
      </c>
      <c r="C26" s="160">
        <f>100*C24/C25</f>
        <v>364.76564198550284</v>
      </c>
      <c r="D26" s="55" t="s">
        <v>42</v>
      </c>
      <c r="E26" s="58" t="s">
        <v>114</v>
      </c>
    </row>
    <row r="27" spans="2:9">
      <c r="B27" s="53" t="s">
        <v>71</v>
      </c>
      <c r="C27" s="159">
        <v>18945.060362749911</v>
      </c>
      <c r="D27" s="59" t="s">
        <v>22</v>
      </c>
      <c r="E27" s="58"/>
    </row>
    <row r="28" spans="2:9" ht="45">
      <c r="B28" s="60" t="s">
        <v>135</v>
      </c>
      <c r="C28" s="161">
        <f>100*C25/(0.8*C27)</f>
        <v>47.163850623398261</v>
      </c>
      <c r="D28" s="61" t="s">
        <v>26</v>
      </c>
      <c r="E28" s="62" t="s">
        <v>136</v>
      </c>
    </row>
    <row r="29" spans="2:9">
      <c r="B29" s="63" t="s">
        <v>3</v>
      </c>
      <c r="C29" s="64" t="s">
        <v>38</v>
      </c>
      <c r="D29" s="65" t="s">
        <v>23</v>
      </c>
      <c r="E29" s="66"/>
    </row>
    <row r="30" spans="2:9" ht="15.75" thickBot="1">
      <c r="B30" s="67"/>
      <c r="C30" s="68"/>
      <c r="D30" s="67"/>
      <c r="E30" s="69"/>
    </row>
    <row r="31" spans="2:9" s="45" customFormat="1" ht="21.75" customHeight="1" thickBot="1">
      <c r="B31" s="41" t="s">
        <v>128</v>
      </c>
      <c r="C31" s="42" t="str">
        <f>+D10</f>
        <v>December 2014</v>
      </c>
      <c r="D31" s="43"/>
      <c r="E31" s="44" t="s">
        <v>33</v>
      </c>
    </row>
    <row r="32" spans="2:9">
      <c r="B32" s="67"/>
      <c r="C32" s="68"/>
      <c r="D32" s="67"/>
      <c r="E32" s="69"/>
    </row>
    <row r="33" spans="2:5">
      <c r="B33" s="70" t="s">
        <v>102</v>
      </c>
      <c r="C33" s="71"/>
      <c r="D33" s="72"/>
      <c r="E33" s="73"/>
    </row>
    <row r="34" spans="2:5">
      <c r="B34" s="53" t="s">
        <v>103</v>
      </c>
      <c r="C34" s="167">
        <v>3.1150000000000002</v>
      </c>
      <c r="D34" s="59" t="s">
        <v>81</v>
      </c>
      <c r="E34" s="58"/>
    </row>
    <row r="35" spans="2:5">
      <c r="B35" s="75" t="s">
        <v>104</v>
      </c>
      <c r="C35" s="76"/>
      <c r="D35" s="55" t="s">
        <v>26</v>
      </c>
      <c r="E35" s="58"/>
    </row>
    <row r="36" spans="2:5" ht="15.75" customHeight="1">
      <c r="B36" s="53"/>
      <c r="C36" s="77" t="s">
        <v>80</v>
      </c>
      <c r="D36" s="78"/>
      <c r="E36" s="79"/>
    </row>
    <row r="37" spans="2:5" ht="15.75" customHeight="1">
      <c r="B37" s="80" t="s">
        <v>73</v>
      </c>
      <c r="C37" s="146">
        <v>18.6061451825679</v>
      </c>
      <c r="D37" s="55"/>
      <c r="E37" s="79"/>
    </row>
    <row r="38" spans="2:5" ht="15.75" customHeight="1">
      <c r="B38" s="80" t="s">
        <v>74</v>
      </c>
      <c r="C38" s="146">
        <v>20.238263185701964</v>
      </c>
      <c r="D38" s="55"/>
      <c r="E38" s="79"/>
    </row>
    <row r="39" spans="2:5" ht="15.75" customHeight="1">
      <c r="B39" s="80" t="s">
        <v>75</v>
      </c>
      <c r="C39" s="146">
        <v>29.378123972475635</v>
      </c>
      <c r="D39" s="55"/>
      <c r="E39" s="79"/>
    </row>
    <row r="40" spans="2:5" ht="15.75" customHeight="1">
      <c r="B40" s="80" t="s">
        <v>76</v>
      </c>
      <c r="C40" s="146">
        <v>7.2655575316519041</v>
      </c>
      <c r="D40" s="55"/>
      <c r="E40" s="79"/>
    </row>
    <row r="41" spans="2:5" ht="15.75" customHeight="1">
      <c r="B41" s="80" t="s">
        <v>77</v>
      </c>
      <c r="C41" s="146">
        <v>3.574167813688419</v>
      </c>
      <c r="D41" s="55"/>
      <c r="E41" s="79"/>
    </row>
    <row r="42" spans="2:5" ht="15.75" customHeight="1">
      <c r="B42" s="80" t="s">
        <v>78</v>
      </c>
      <c r="C42" s="146">
        <v>19.53878402951058</v>
      </c>
      <c r="D42" s="55"/>
      <c r="E42" s="79"/>
    </row>
    <row r="43" spans="2:5" ht="15.75" customHeight="1">
      <c r="B43" s="81" t="s">
        <v>79</v>
      </c>
      <c r="C43" s="147">
        <v>1.3989582844036017</v>
      </c>
      <c r="D43" s="83"/>
      <c r="E43" s="84"/>
    </row>
    <row r="44" spans="2:5" ht="15.75" customHeight="1">
      <c r="B44" s="81"/>
      <c r="C44" s="82"/>
      <c r="D44" s="83"/>
      <c r="E44" s="84"/>
    </row>
    <row r="45" spans="2:5" ht="15.75" customHeight="1">
      <c r="B45" s="85" t="s">
        <v>107</v>
      </c>
      <c r="C45" s="86" t="s">
        <v>156</v>
      </c>
      <c r="D45" s="87" t="s">
        <v>23</v>
      </c>
      <c r="E45" s="88"/>
    </row>
    <row r="46" spans="2:5" ht="15.75" customHeight="1">
      <c r="B46" s="89"/>
      <c r="C46" s="90"/>
      <c r="D46" s="26"/>
      <c r="E46" s="67"/>
    </row>
    <row r="47" spans="2:5" ht="15.75" customHeight="1">
      <c r="B47" s="91" t="s">
        <v>129</v>
      </c>
      <c r="C47" s="90"/>
      <c r="D47" s="26"/>
      <c r="E47" s="67"/>
    </row>
    <row r="48" spans="2:5" ht="15.75" customHeight="1">
      <c r="B48" s="89"/>
      <c r="C48" s="90"/>
      <c r="D48" s="26"/>
      <c r="E48" s="67"/>
    </row>
    <row r="49" spans="2:5" ht="15.75" customHeight="1">
      <c r="B49" s="92" t="s">
        <v>147</v>
      </c>
      <c r="C49" s="90"/>
      <c r="D49" s="26"/>
      <c r="E49" s="67"/>
    </row>
    <row r="50" spans="2:5" ht="15.75" customHeight="1">
      <c r="B50" s="89"/>
      <c r="C50" s="90"/>
      <c r="D50" s="26"/>
      <c r="E50" s="67"/>
    </row>
    <row r="51" spans="2:5" ht="15.75" customHeight="1">
      <c r="B51" s="89"/>
      <c r="C51" s="90"/>
      <c r="D51" s="26"/>
      <c r="E51" s="67"/>
    </row>
    <row r="52" spans="2:5" ht="15.75" customHeight="1">
      <c r="B52" s="93"/>
      <c r="C52" s="90"/>
      <c r="D52" s="26"/>
      <c r="E52" s="67"/>
    </row>
    <row r="53" spans="2:5" ht="15.75" customHeight="1">
      <c r="B53" s="89"/>
      <c r="C53" s="90"/>
      <c r="D53" s="26"/>
      <c r="E53" s="67"/>
    </row>
    <row r="54" spans="2:5" ht="15.75" customHeight="1">
      <c r="B54" s="89"/>
      <c r="C54" s="90"/>
      <c r="D54" s="26"/>
      <c r="E54" s="67"/>
    </row>
    <row r="55" spans="2:5" ht="15.75" customHeight="1">
      <c r="B55" s="89"/>
      <c r="C55" s="90"/>
      <c r="D55" s="26"/>
      <c r="E55" s="67"/>
    </row>
    <row r="56" spans="2:5" ht="15.75" customHeight="1">
      <c r="B56" s="89"/>
      <c r="C56" s="90"/>
      <c r="D56" s="26"/>
      <c r="E56" s="67"/>
    </row>
    <row r="57" spans="2:5" ht="15.75" customHeight="1">
      <c r="B57" s="89"/>
      <c r="C57" s="90"/>
      <c r="D57" s="26"/>
      <c r="E57" s="67"/>
    </row>
    <row r="58" spans="2:5" ht="15.75" customHeight="1">
      <c r="B58" s="89"/>
      <c r="C58" s="90"/>
      <c r="D58" s="26"/>
      <c r="E58" s="67"/>
    </row>
    <row r="59" spans="2:5" ht="15.75" customHeight="1">
      <c r="B59" s="89"/>
      <c r="C59" s="90"/>
      <c r="D59" s="26"/>
      <c r="E59" s="67"/>
    </row>
    <row r="60" spans="2:5" ht="15.75" customHeight="1">
      <c r="B60" s="89"/>
      <c r="C60" s="90"/>
      <c r="D60" s="26"/>
      <c r="E60" s="67"/>
    </row>
    <row r="61" spans="2:5" ht="15.75" customHeight="1">
      <c r="B61" s="89"/>
      <c r="C61" s="90"/>
      <c r="D61" s="26"/>
      <c r="E61" s="67"/>
    </row>
    <row r="62" spans="2:5" ht="15.75" customHeight="1">
      <c r="B62" s="89"/>
      <c r="C62" s="90"/>
      <c r="D62" s="26"/>
      <c r="E62" s="67"/>
    </row>
    <row r="63" spans="2:5" ht="15.75" customHeight="1">
      <c r="B63" s="89"/>
      <c r="C63" s="90"/>
      <c r="D63" s="26"/>
      <c r="E63" s="67"/>
    </row>
    <row r="64" spans="2:5">
      <c r="E64" s="69"/>
    </row>
    <row r="65" spans="2:5">
      <c r="B65" s="94" t="s">
        <v>6</v>
      </c>
      <c r="C65" s="95" t="s">
        <v>38</v>
      </c>
      <c r="D65" s="51" t="s">
        <v>23</v>
      </c>
      <c r="E65" s="52"/>
    </row>
    <row r="66" spans="2:5">
      <c r="B66" s="63" t="s">
        <v>8</v>
      </c>
      <c r="C66" s="96" t="s">
        <v>162</v>
      </c>
      <c r="D66" s="65" t="s">
        <v>23</v>
      </c>
      <c r="E66" s="66"/>
    </row>
    <row r="67" spans="2:5">
      <c r="B67" s="97"/>
      <c r="C67" s="98"/>
      <c r="D67" s="97"/>
      <c r="E67" s="99"/>
    </row>
    <row r="68" spans="2:5">
      <c r="B68" s="70" t="s">
        <v>92</v>
      </c>
      <c r="C68" s="71"/>
      <c r="D68" s="72"/>
      <c r="E68" s="73"/>
    </row>
    <row r="69" spans="2:5">
      <c r="B69" s="100" t="s">
        <v>7</v>
      </c>
      <c r="C69" s="101" t="s">
        <v>38</v>
      </c>
      <c r="D69" s="102" t="s">
        <v>23</v>
      </c>
      <c r="E69" s="56"/>
    </row>
    <row r="70" spans="2:5">
      <c r="B70" s="53" t="s">
        <v>117</v>
      </c>
      <c r="C70" s="54"/>
      <c r="D70" s="59" t="s">
        <v>139</v>
      </c>
      <c r="E70" s="58"/>
    </row>
    <row r="71" spans="2:5">
      <c r="B71" s="53"/>
      <c r="C71" s="146">
        <v>100</v>
      </c>
      <c r="D71" s="59" t="s">
        <v>84</v>
      </c>
      <c r="E71" s="58"/>
    </row>
    <row r="72" spans="2:5">
      <c r="B72" s="53"/>
      <c r="C72" s="146" t="s">
        <v>154</v>
      </c>
      <c r="D72" s="59" t="s">
        <v>85</v>
      </c>
      <c r="E72" s="58"/>
    </row>
    <row r="73" spans="2:5">
      <c r="B73" s="53"/>
      <c r="C73" s="146" t="s">
        <v>154</v>
      </c>
      <c r="D73" s="59" t="s">
        <v>86</v>
      </c>
      <c r="E73" s="58"/>
    </row>
    <row r="74" spans="2:5">
      <c r="B74" s="53"/>
      <c r="C74" s="146" t="s">
        <v>154</v>
      </c>
      <c r="D74" s="59" t="s">
        <v>140</v>
      </c>
      <c r="E74" s="58"/>
    </row>
    <row r="75" spans="2:5">
      <c r="B75" s="103"/>
      <c r="C75" s="104"/>
      <c r="D75" s="105"/>
      <c r="E75" s="58"/>
    </row>
    <row r="76" spans="2:5">
      <c r="B76" s="53" t="s">
        <v>118</v>
      </c>
      <c r="C76" s="54"/>
      <c r="D76" s="59" t="s">
        <v>83</v>
      </c>
      <c r="E76" s="58"/>
    </row>
    <row r="77" spans="2:5">
      <c r="B77" s="53"/>
      <c r="C77" s="146">
        <v>54.348581540852649</v>
      </c>
      <c r="D77" s="59" t="s">
        <v>137</v>
      </c>
      <c r="E77" s="58"/>
    </row>
    <row r="78" spans="2:5">
      <c r="B78" s="53"/>
      <c r="C78" s="146">
        <v>45.651418459147344</v>
      </c>
      <c r="D78" s="59" t="s">
        <v>138</v>
      </c>
      <c r="E78" s="58"/>
    </row>
    <row r="79" spans="2:5">
      <c r="B79" s="106"/>
      <c r="C79" s="86"/>
      <c r="D79" s="87" t="s">
        <v>105</v>
      </c>
      <c r="E79" s="66"/>
    </row>
    <row r="80" spans="2:5">
      <c r="B80" s="107"/>
      <c r="C80" s="108"/>
      <c r="D80" s="109"/>
      <c r="E80" s="69"/>
    </row>
    <row r="81" spans="2:5">
      <c r="B81" s="107"/>
      <c r="C81" s="108"/>
      <c r="D81" s="109"/>
      <c r="E81" s="69"/>
    </row>
    <row r="82" spans="2:5" ht="15.75" customHeight="1" thickBot="1">
      <c r="B82" s="107"/>
      <c r="C82" s="108"/>
      <c r="D82" s="109"/>
      <c r="E82" s="69"/>
    </row>
    <row r="83" spans="2:5" ht="22.5" customHeight="1" thickBot="1">
      <c r="B83" s="41" t="s">
        <v>72</v>
      </c>
      <c r="C83" s="42" t="str">
        <f>+D10</f>
        <v>December 2014</v>
      </c>
      <c r="D83" s="43"/>
      <c r="E83" s="44" t="s">
        <v>33</v>
      </c>
    </row>
    <row r="84" spans="2:5" s="49" customFormat="1">
      <c r="B84" s="46"/>
      <c r="C84" s="47"/>
      <c r="D84" s="48"/>
      <c r="E84" s="47"/>
    </row>
    <row r="85" spans="2:5">
      <c r="B85" s="94" t="s">
        <v>9</v>
      </c>
      <c r="C85" s="152">
        <v>240692</v>
      </c>
      <c r="D85" s="51" t="s">
        <v>25</v>
      </c>
      <c r="E85" s="52"/>
    </row>
    <row r="86" spans="2:5">
      <c r="B86" s="100" t="s">
        <v>106</v>
      </c>
      <c r="C86" s="162">
        <f>+C24</f>
        <v>26074.089989109889</v>
      </c>
      <c r="D86" s="110" t="s">
        <v>22</v>
      </c>
      <c r="E86" s="56"/>
    </row>
    <row r="87" spans="2:5">
      <c r="B87" s="100" t="s">
        <v>122</v>
      </c>
      <c r="C87" s="154">
        <v>24.753193575214514</v>
      </c>
      <c r="D87" s="110" t="s">
        <v>26</v>
      </c>
      <c r="E87" s="56"/>
    </row>
    <row r="88" spans="2:5">
      <c r="B88" s="100" t="s">
        <v>123</v>
      </c>
      <c r="C88" s="154">
        <v>40.216721523127376</v>
      </c>
      <c r="D88" s="110" t="s">
        <v>26</v>
      </c>
      <c r="E88" s="56"/>
    </row>
    <row r="89" spans="2:5">
      <c r="B89" s="100" t="s">
        <v>124</v>
      </c>
      <c r="C89" s="154">
        <v>15.636971799448684</v>
      </c>
      <c r="D89" s="110" t="s">
        <v>26</v>
      </c>
      <c r="E89" s="56"/>
    </row>
    <row r="90" spans="2:5">
      <c r="B90" s="100" t="s">
        <v>125</v>
      </c>
      <c r="C90" s="154">
        <v>5.3710970143345955</v>
      </c>
      <c r="D90" s="110" t="s">
        <v>26</v>
      </c>
      <c r="E90" s="56"/>
    </row>
    <row r="91" spans="2:5">
      <c r="B91" s="100" t="s">
        <v>126</v>
      </c>
      <c r="C91" s="154">
        <v>2.2843946033352323</v>
      </c>
      <c r="D91" s="110" t="s">
        <v>26</v>
      </c>
      <c r="E91" s="56"/>
    </row>
    <row r="92" spans="2:5">
      <c r="B92" s="100" t="s">
        <v>127</v>
      </c>
      <c r="C92" s="154">
        <v>11.737621484539753</v>
      </c>
      <c r="D92" s="110" t="s">
        <v>26</v>
      </c>
      <c r="E92" s="56"/>
    </row>
    <row r="93" spans="2:5">
      <c r="B93" s="57" t="s">
        <v>10</v>
      </c>
      <c r="C93" s="163">
        <f>1000000*C86/C85</f>
        <v>108329.69101220601</v>
      </c>
      <c r="D93" s="55" t="s">
        <v>134</v>
      </c>
      <c r="E93" s="58"/>
    </row>
    <row r="94" spans="2:5">
      <c r="B94" s="111" t="s">
        <v>31</v>
      </c>
      <c r="C94" s="112"/>
      <c r="D94" s="113"/>
      <c r="E94" s="114" t="s">
        <v>39</v>
      </c>
    </row>
    <row r="95" spans="2:5">
      <c r="B95" s="63"/>
      <c r="C95" s="96"/>
      <c r="D95" s="115"/>
      <c r="E95" s="66"/>
    </row>
    <row r="96" spans="2:5">
      <c r="B96" s="67"/>
      <c r="C96" s="28"/>
      <c r="D96" s="67"/>
      <c r="E96" s="69"/>
    </row>
    <row r="97" spans="2:7">
      <c r="B97" s="67"/>
      <c r="C97" s="28"/>
      <c r="D97" s="67"/>
      <c r="E97" s="69"/>
    </row>
    <row r="98" spans="2:7">
      <c r="B98" s="70" t="s">
        <v>11</v>
      </c>
      <c r="C98" s="71"/>
      <c r="D98" s="72"/>
      <c r="E98" s="73"/>
    </row>
    <row r="99" spans="2:7">
      <c r="B99" s="100" t="s">
        <v>108</v>
      </c>
      <c r="C99" s="101">
        <v>59.91</v>
      </c>
      <c r="D99" s="102" t="s">
        <v>26</v>
      </c>
      <c r="E99" s="56"/>
    </row>
    <row r="100" spans="2:7">
      <c r="B100" s="53" t="s">
        <v>109</v>
      </c>
      <c r="C100" s="74"/>
      <c r="D100" s="116" t="s">
        <v>62</v>
      </c>
      <c r="E100" s="58"/>
    </row>
    <row r="101" spans="2:7">
      <c r="B101" s="53" t="s">
        <v>121</v>
      </c>
      <c r="C101" s="146">
        <v>39.392556410328559</v>
      </c>
      <c r="D101" s="54" t="s">
        <v>54</v>
      </c>
      <c r="E101" s="58"/>
    </row>
    <row r="102" spans="2:7">
      <c r="B102" s="53"/>
      <c r="C102" s="146">
        <v>14.339983011302152</v>
      </c>
      <c r="D102" s="54" t="s">
        <v>55</v>
      </c>
      <c r="E102" s="58"/>
    </row>
    <row r="103" spans="2:7">
      <c r="B103" s="53"/>
      <c r="C103" s="146">
        <v>16.784491040599427</v>
      </c>
      <c r="D103" s="54" t="s">
        <v>56</v>
      </c>
      <c r="E103" s="58"/>
    </row>
    <row r="104" spans="2:7">
      <c r="B104" s="53"/>
      <c r="C104" s="146">
        <v>14.668875996084394</v>
      </c>
      <c r="D104" s="54" t="s">
        <v>57</v>
      </c>
      <c r="E104" s="58"/>
    </row>
    <row r="105" spans="2:7">
      <c r="B105" s="53"/>
      <c r="C105" s="146">
        <v>9.0996826195696716</v>
      </c>
      <c r="D105" s="54" t="s">
        <v>58</v>
      </c>
      <c r="E105" s="58"/>
    </row>
    <row r="106" spans="2:7">
      <c r="B106" s="53"/>
      <c r="C106" s="146">
        <v>3.1294432101400078</v>
      </c>
      <c r="D106" s="54" t="s">
        <v>59</v>
      </c>
      <c r="E106" s="58"/>
    </row>
    <row r="107" spans="2:7">
      <c r="B107" s="53"/>
      <c r="C107" s="146">
        <v>2.5849677119757724</v>
      </c>
      <c r="D107" s="54" t="s">
        <v>60</v>
      </c>
      <c r="E107" s="58"/>
    </row>
    <row r="108" spans="2:7">
      <c r="B108" s="53" t="s">
        <v>110</v>
      </c>
      <c r="C108" s="54"/>
      <c r="D108" s="117" t="s">
        <v>62</v>
      </c>
      <c r="E108" s="58"/>
    </row>
    <row r="109" spans="2:7">
      <c r="B109" s="53"/>
      <c r="C109" s="153">
        <v>37.037145469370238</v>
      </c>
      <c r="D109" s="54" t="s">
        <v>54</v>
      </c>
      <c r="E109" s="58"/>
    </row>
    <row r="110" spans="2:7">
      <c r="B110" s="53"/>
      <c r="C110" s="153">
        <v>15.219648856255578</v>
      </c>
      <c r="D110" s="54" t="s">
        <v>55</v>
      </c>
      <c r="E110" s="58"/>
    </row>
    <row r="111" spans="2:7">
      <c r="B111" s="53"/>
      <c r="C111" s="153">
        <v>18.461721948985517</v>
      </c>
      <c r="D111" s="54" t="s">
        <v>56</v>
      </c>
      <c r="E111" s="58"/>
    </row>
    <row r="112" spans="2:7">
      <c r="B112" s="53"/>
      <c r="C112" s="153">
        <v>15.825243644474135</v>
      </c>
      <c r="D112" s="54" t="s">
        <v>57</v>
      </c>
      <c r="E112" s="58"/>
      <c r="G112" s="166"/>
    </row>
    <row r="113" spans="2:5">
      <c r="B113" s="53"/>
      <c r="C113" s="153">
        <v>9.6203640501426211</v>
      </c>
      <c r="D113" s="54" t="s">
        <v>58</v>
      </c>
      <c r="E113" s="58"/>
    </row>
    <row r="114" spans="2:5">
      <c r="B114" s="53"/>
      <c r="C114" s="153">
        <v>3.0582458216961106</v>
      </c>
      <c r="D114" s="54" t="s">
        <v>59</v>
      </c>
      <c r="E114" s="58"/>
    </row>
    <row r="115" spans="2:5">
      <c r="B115" s="53"/>
      <c r="C115" s="153">
        <v>0.77763020907581393</v>
      </c>
      <c r="D115" s="54" t="s">
        <v>60</v>
      </c>
      <c r="E115" s="58"/>
    </row>
    <row r="116" spans="2:5">
      <c r="B116" s="53" t="s">
        <v>111</v>
      </c>
      <c r="C116" s="54"/>
      <c r="D116" s="117" t="s">
        <v>62</v>
      </c>
      <c r="E116" s="58"/>
    </row>
    <row r="117" spans="2:5">
      <c r="B117" s="53"/>
      <c r="C117" s="153">
        <v>49.811428164229163</v>
      </c>
      <c r="D117" s="54" t="s">
        <v>54</v>
      </c>
      <c r="E117" s="58"/>
    </row>
    <row r="118" spans="2:5">
      <c r="B118" s="53"/>
      <c r="C118" s="153">
        <v>10.448888907303719</v>
      </c>
      <c r="D118" s="54" t="s">
        <v>55</v>
      </c>
      <c r="E118" s="58"/>
    </row>
    <row r="119" spans="2:5">
      <c r="B119" s="53"/>
      <c r="C119" s="153">
        <v>9.3654655821192225</v>
      </c>
      <c r="D119" s="54" t="s">
        <v>56</v>
      </c>
      <c r="E119" s="58"/>
    </row>
    <row r="120" spans="2:5">
      <c r="B120" s="53"/>
      <c r="C120" s="153">
        <v>9.5538253612128621</v>
      </c>
      <c r="D120" s="54" t="s">
        <v>57</v>
      </c>
      <c r="E120" s="58"/>
    </row>
    <row r="121" spans="2:5">
      <c r="B121" s="53"/>
      <c r="C121" s="153">
        <v>6.7965120961409138</v>
      </c>
      <c r="D121" s="54" t="s">
        <v>58</v>
      </c>
      <c r="E121" s="58"/>
    </row>
    <row r="122" spans="2:5">
      <c r="B122" s="53"/>
      <c r="C122" s="153">
        <v>3.4443761360725875</v>
      </c>
      <c r="D122" s="54" t="s">
        <v>59</v>
      </c>
      <c r="E122" s="58"/>
    </row>
    <row r="123" spans="2:5">
      <c r="B123" s="106"/>
      <c r="C123" s="155">
        <v>10.579503752921541</v>
      </c>
      <c r="D123" s="86" t="s">
        <v>60</v>
      </c>
      <c r="E123" s="66"/>
    </row>
    <row r="124" spans="2:5">
      <c r="B124" s="67"/>
      <c r="C124" s="28"/>
      <c r="D124" s="67"/>
      <c r="E124" s="69"/>
    </row>
    <row r="125" spans="2:5">
      <c r="B125" s="91" t="s">
        <v>130</v>
      </c>
      <c r="C125" s="28"/>
      <c r="D125" s="67"/>
      <c r="E125" s="69"/>
    </row>
    <row r="126" spans="2:5">
      <c r="B126" s="67"/>
      <c r="C126" s="28"/>
      <c r="D126" s="67"/>
      <c r="E126" s="69"/>
    </row>
    <row r="127" spans="2:5">
      <c r="B127" s="67"/>
      <c r="C127" s="28"/>
      <c r="D127" s="67"/>
      <c r="E127" s="69"/>
    </row>
    <row r="128" spans="2:5" ht="15.75">
      <c r="B128" s="92" t="s">
        <v>148</v>
      </c>
      <c r="C128" s="28"/>
      <c r="D128" s="67"/>
      <c r="E128" s="69"/>
    </row>
    <row r="129" spans="2:7">
      <c r="B129" s="67"/>
      <c r="C129" s="28"/>
      <c r="D129" s="67"/>
      <c r="E129" s="69"/>
    </row>
    <row r="130" spans="2:7">
      <c r="B130" s="67"/>
      <c r="C130" s="28"/>
      <c r="D130" s="67"/>
      <c r="E130" s="69"/>
    </row>
    <row r="131" spans="2:7">
      <c r="B131" s="67"/>
      <c r="C131" s="28"/>
      <c r="D131" s="67"/>
      <c r="E131" s="69"/>
    </row>
    <row r="132" spans="2:7">
      <c r="B132" s="67"/>
      <c r="C132" s="28"/>
      <c r="D132" s="67"/>
      <c r="E132" s="69"/>
    </row>
    <row r="133" spans="2:7">
      <c r="B133" s="67"/>
      <c r="C133" s="28"/>
      <c r="D133" s="67"/>
      <c r="E133" s="69"/>
    </row>
    <row r="134" spans="2:7">
      <c r="B134" s="67"/>
      <c r="C134" s="28"/>
      <c r="D134" s="67"/>
      <c r="E134" s="69"/>
    </row>
    <row r="135" spans="2:7">
      <c r="B135" s="67"/>
      <c r="C135" s="28"/>
      <c r="D135" s="67"/>
      <c r="E135" s="69"/>
    </row>
    <row r="136" spans="2:7">
      <c r="B136" s="67"/>
      <c r="C136" s="28"/>
      <c r="D136" s="67"/>
      <c r="E136" s="69"/>
    </row>
    <row r="137" spans="2:7">
      <c r="B137" s="67"/>
      <c r="C137" s="28"/>
      <c r="D137" s="67"/>
      <c r="E137" s="69"/>
    </row>
    <row r="138" spans="2:7">
      <c r="B138" s="67"/>
      <c r="C138" s="28"/>
      <c r="D138" s="67"/>
      <c r="E138" s="69"/>
    </row>
    <row r="139" spans="2:7">
      <c r="B139" s="67"/>
      <c r="C139" s="28"/>
      <c r="D139" s="67"/>
      <c r="E139" s="69"/>
    </row>
    <row r="140" spans="2:7">
      <c r="B140" s="67"/>
      <c r="C140" s="28"/>
      <c r="D140" s="67"/>
      <c r="E140" s="69"/>
    </row>
    <row r="141" spans="2:7">
      <c r="B141" s="67"/>
      <c r="C141" s="28"/>
      <c r="D141" s="67"/>
      <c r="E141" s="69"/>
    </row>
    <row r="142" spans="2:7">
      <c r="B142" s="70" t="s">
        <v>12</v>
      </c>
      <c r="C142" s="71"/>
      <c r="D142" s="72"/>
      <c r="E142" s="73" t="s">
        <v>46</v>
      </c>
      <c r="G142" s="165"/>
    </row>
    <row r="143" spans="2:7">
      <c r="B143" s="118" t="s">
        <v>27</v>
      </c>
      <c r="C143" s="153">
        <v>81.561305654318204</v>
      </c>
      <c r="D143" s="54" t="s">
        <v>26</v>
      </c>
      <c r="E143" s="58"/>
    </row>
    <row r="144" spans="2:7">
      <c r="B144" s="119" t="s">
        <v>90</v>
      </c>
      <c r="C144" s="156">
        <v>93.390865309783223</v>
      </c>
      <c r="D144" s="54" t="s">
        <v>26</v>
      </c>
      <c r="E144" s="58"/>
    </row>
    <row r="145" spans="2:5">
      <c r="B145" s="119" t="s">
        <v>91</v>
      </c>
      <c r="C145" s="156">
        <v>4.569517950791159</v>
      </c>
      <c r="D145" s="54" t="s">
        <v>26</v>
      </c>
      <c r="E145" s="58"/>
    </row>
    <row r="146" spans="2:5">
      <c r="B146" s="120" t="s">
        <v>28</v>
      </c>
      <c r="C146" s="155">
        <v>18.438694345681807</v>
      </c>
      <c r="D146" s="86" t="s">
        <v>42</v>
      </c>
      <c r="E146" s="66" t="s">
        <v>47</v>
      </c>
    </row>
    <row r="147" spans="2:5">
      <c r="B147" s="121"/>
      <c r="C147" s="28"/>
      <c r="D147" s="67"/>
      <c r="E147" s="69"/>
    </row>
    <row r="148" spans="2:5">
      <c r="B148" s="121"/>
      <c r="C148" s="28"/>
      <c r="D148" s="67"/>
      <c r="E148" s="69"/>
    </row>
    <row r="149" spans="2:5">
      <c r="B149" s="70" t="s">
        <v>13</v>
      </c>
      <c r="C149" s="71"/>
      <c r="D149" s="72" t="s">
        <v>41</v>
      </c>
      <c r="E149" s="73"/>
    </row>
    <row r="150" spans="2:5">
      <c r="B150" s="122" t="s">
        <v>163</v>
      </c>
      <c r="C150" s="146">
        <v>0.70222666749432971</v>
      </c>
      <c r="D150" s="55"/>
      <c r="E150" s="58"/>
    </row>
    <row r="151" spans="2:5">
      <c r="B151" s="122" t="s">
        <v>164</v>
      </c>
      <c r="C151" s="146">
        <v>2.427148641905879</v>
      </c>
      <c r="D151" s="55"/>
      <c r="E151" s="58"/>
    </row>
    <row r="152" spans="2:5">
      <c r="B152" s="122" t="s">
        <v>165</v>
      </c>
      <c r="C152" s="146">
        <v>0.29145015535245461</v>
      </c>
      <c r="D152" s="55"/>
      <c r="E152" s="58"/>
    </row>
    <row r="153" spans="2:5">
      <c r="B153" s="122" t="s">
        <v>166</v>
      </c>
      <c r="C153" s="146">
        <v>2.5107407862495636E-2</v>
      </c>
      <c r="D153" s="55"/>
      <c r="E153" s="58"/>
    </row>
    <row r="154" spans="2:5">
      <c r="B154" s="122" t="s">
        <v>167</v>
      </c>
      <c r="C154" s="146">
        <v>53.813947002792247</v>
      </c>
      <c r="D154" s="55"/>
      <c r="E154" s="58"/>
    </row>
    <row r="155" spans="2:5">
      <c r="B155" s="122" t="s">
        <v>168</v>
      </c>
      <c r="C155" s="146">
        <v>1.9998158486749847E-2</v>
      </c>
      <c r="D155" s="55"/>
      <c r="E155" s="58"/>
    </row>
    <row r="156" spans="2:5">
      <c r="B156" s="122" t="s">
        <v>169</v>
      </c>
      <c r="C156" s="146">
        <v>3.058884711693143</v>
      </c>
      <c r="D156" s="55"/>
      <c r="E156" s="58"/>
    </row>
    <row r="157" spans="2:5">
      <c r="B157" s="122" t="s">
        <v>170</v>
      </c>
      <c r="C157" s="146">
        <v>2.2454406077624487</v>
      </c>
      <c r="D157" s="55"/>
      <c r="E157" s="58"/>
    </row>
    <row r="158" spans="2:5">
      <c r="B158" s="122" t="s">
        <v>171</v>
      </c>
      <c r="C158" s="146">
        <v>3.139401016150055</v>
      </c>
      <c r="D158" s="55"/>
      <c r="E158" s="58"/>
    </row>
    <row r="159" spans="2:5">
      <c r="B159" s="122" t="s">
        <v>172</v>
      </c>
      <c r="C159" s="146">
        <v>6.2718194570280357</v>
      </c>
      <c r="D159" s="55"/>
      <c r="E159" s="58"/>
    </row>
    <row r="160" spans="2:5">
      <c r="B160" s="122" t="s">
        <v>173</v>
      </c>
      <c r="C160" s="146">
        <v>3.5616235519163264E-2</v>
      </c>
      <c r="D160" s="55"/>
      <c r="E160" s="58"/>
    </row>
    <row r="161" spans="2:5">
      <c r="B161" s="122" t="s">
        <v>174</v>
      </c>
      <c r="C161" s="146">
        <v>0.74859419957329931</v>
      </c>
      <c r="D161" s="55"/>
      <c r="E161" s="58"/>
    </row>
    <row r="162" spans="2:5">
      <c r="B162" s="122" t="s">
        <v>175</v>
      </c>
      <c r="C162" s="146">
        <v>2.0412844818833378</v>
      </c>
      <c r="D162" s="55"/>
      <c r="E162" s="58"/>
    </row>
    <row r="163" spans="2:5">
      <c r="B163" s="122" t="s">
        <v>176</v>
      </c>
      <c r="C163" s="146">
        <v>17.484554427801928</v>
      </c>
      <c r="D163" s="55"/>
      <c r="E163" s="58"/>
    </row>
    <row r="164" spans="2:5">
      <c r="B164" s="122" t="s">
        <v>177</v>
      </c>
      <c r="C164" s="146">
        <v>0.59185790270898475</v>
      </c>
      <c r="D164" s="55"/>
      <c r="E164" s="58"/>
    </row>
    <row r="165" spans="2:5">
      <c r="B165" s="122" t="s">
        <v>178</v>
      </c>
      <c r="C165" s="146">
        <v>1.3015473750061388</v>
      </c>
      <c r="D165" s="55"/>
      <c r="E165" s="58"/>
    </row>
    <row r="166" spans="2:5">
      <c r="B166" s="122" t="s">
        <v>179</v>
      </c>
      <c r="C166" s="146">
        <v>5.1907787506113401</v>
      </c>
      <c r="D166" s="55"/>
      <c r="E166" s="58"/>
    </row>
    <row r="167" spans="2:5">
      <c r="B167" s="123" t="s">
        <v>87</v>
      </c>
      <c r="C167" s="157">
        <v>0.61034280036797506</v>
      </c>
      <c r="D167" s="65"/>
      <c r="E167" s="66"/>
    </row>
    <row r="168" spans="2:5">
      <c r="B168" s="124"/>
      <c r="C168" s="125"/>
      <c r="D168" s="97"/>
      <c r="E168" s="99"/>
    </row>
    <row r="169" spans="2:5">
      <c r="B169" s="70" t="s">
        <v>92</v>
      </c>
      <c r="C169" s="71"/>
      <c r="D169" s="72"/>
      <c r="E169" s="73"/>
    </row>
    <row r="170" spans="2:5">
      <c r="B170" s="53" t="s">
        <v>7</v>
      </c>
      <c r="C170" s="74" t="s">
        <v>38</v>
      </c>
      <c r="D170" s="55" t="s">
        <v>23</v>
      </c>
      <c r="E170" s="58"/>
    </row>
    <row r="171" spans="2:5">
      <c r="B171" s="53" t="s">
        <v>82</v>
      </c>
      <c r="C171" s="54"/>
      <c r="D171" s="59" t="s">
        <v>83</v>
      </c>
      <c r="E171" s="58"/>
    </row>
    <row r="172" spans="2:5">
      <c r="B172" s="53"/>
      <c r="C172" s="153">
        <v>99.681044676938924</v>
      </c>
      <c r="D172" s="59" t="s">
        <v>84</v>
      </c>
      <c r="E172" s="58"/>
    </row>
    <row r="173" spans="2:5">
      <c r="B173" s="53"/>
      <c r="C173" s="153">
        <v>1.3842173711555678E-2</v>
      </c>
      <c r="D173" s="59" t="s">
        <v>180</v>
      </c>
      <c r="E173" s="58"/>
    </row>
    <row r="174" spans="2:5">
      <c r="B174" s="53"/>
      <c r="C174" s="153">
        <v>2.9291513848382633E-2</v>
      </c>
      <c r="D174" s="59" t="s">
        <v>86</v>
      </c>
      <c r="E174" s="58"/>
    </row>
    <row r="175" spans="2:5">
      <c r="B175" s="53"/>
      <c r="C175" s="153">
        <v>0.27582163550112809</v>
      </c>
      <c r="D175" s="59" t="s">
        <v>87</v>
      </c>
      <c r="E175" s="58"/>
    </row>
    <row r="176" spans="2:5">
      <c r="B176" s="57" t="s">
        <v>14</v>
      </c>
      <c r="C176" s="126" t="s">
        <v>38</v>
      </c>
      <c r="D176" s="55" t="s">
        <v>44</v>
      </c>
      <c r="E176" s="58" t="s">
        <v>48</v>
      </c>
    </row>
    <row r="177" spans="2:5">
      <c r="B177" s="127" t="s">
        <v>29</v>
      </c>
      <c r="C177" s="153">
        <v>98.794966996734217</v>
      </c>
      <c r="D177" s="55" t="s">
        <v>51</v>
      </c>
      <c r="E177" s="58" t="s">
        <v>49</v>
      </c>
    </row>
    <row r="178" spans="2:5">
      <c r="B178" s="128" t="s">
        <v>30</v>
      </c>
      <c r="C178" s="155">
        <v>1.2050330032658012</v>
      </c>
      <c r="D178" s="65" t="s">
        <v>51</v>
      </c>
      <c r="E178" s="66" t="s">
        <v>50</v>
      </c>
    </row>
    <row r="179" spans="2:5" ht="24" customHeight="1"/>
    <row r="180" spans="2:5">
      <c r="B180" s="70" t="s">
        <v>15</v>
      </c>
      <c r="C180" s="71"/>
      <c r="D180" s="129"/>
      <c r="E180" s="73"/>
    </row>
    <row r="181" spans="2:5">
      <c r="B181" s="53" t="s">
        <v>15</v>
      </c>
      <c r="C181" s="101"/>
      <c r="D181" s="55" t="s">
        <v>99</v>
      </c>
      <c r="E181" s="56"/>
    </row>
    <row r="182" spans="2:5">
      <c r="B182" s="130"/>
      <c r="C182" s="131" t="s">
        <v>93</v>
      </c>
      <c r="D182" s="126" t="s">
        <v>26</v>
      </c>
      <c r="E182" s="58"/>
    </row>
    <row r="183" spans="2:5">
      <c r="B183" s="53"/>
      <c r="C183" s="131"/>
      <c r="D183" s="126"/>
      <c r="E183" s="58"/>
    </row>
    <row r="184" spans="2:5">
      <c r="B184" s="53" t="s">
        <v>120</v>
      </c>
      <c r="C184" s="153">
        <v>3.4136772925603305</v>
      </c>
      <c r="D184" s="54" t="s">
        <v>94</v>
      </c>
      <c r="E184" s="58"/>
    </row>
    <row r="185" spans="2:5">
      <c r="B185" s="53"/>
      <c r="C185" s="153">
        <v>2.77619503320087</v>
      </c>
      <c r="D185" s="54" t="s">
        <v>95</v>
      </c>
      <c r="E185" s="58"/>
    </row>
    <row r="186" spans="2:5">
      <c r="B186" s="53"/>
      <c r="C186" s="153">
        <v>5.2788685010478336</v>
      </c>
      <c r="D186" s="54" t="s">
        <v>96</v>
      </c>
      <c r="E186" s="58"/>
    </row>
    <row r="187" spans="2:5">
      <c r="B187" s="53"/>
      <c r="C187" s="153">
        <v>20.361574788678467</v>
      </c>
      <c r="D187" s="54" t="s">
        <v>97</v>
      </c>
      <c r="E187" s="58"/>
    </row>
    <row r="188" spans="2:5">
      <c r="B188" s="53"/>
      <c r="C188" s="153">
        <v>68.169684384511868</v>
      </c>
      <c r="D188" s="54" t="s">
        <v>98</v>
      </c>
      <c r="E188" s="58"/>
    </row>
    <row r="189" spans="2:5">
      <c r="B189" s="53"/>
      <c r="C189" s="131"/>
      <c r="D189" s="126"/>
      <c r="E189" s="58"/>
    </row>
    <row r="190" spans="2:5">
      <c r="B190" s="53" t="s">
        <v>88</v>
      </c>
      <c r="C190" s="153">
        <v>3.5093572164613898</v>
      </c>
      <c r="D190" s="54" t="s">
        <v>94</v>
      </c>
      <c r="E190" s="58"/>
    </row>
    <row r="191" spans="2:5">
      <c r="B191" s="53"/>
      <c r="C191" s="153">
        <v>2.5993816249386801</v>
      </c>
      <c r="D191" s="54" t="s">
        <v>95</v>
      </c>
      <c r="E191" s="58"/>
    </row>
    <row r="192" spans="2:5">
      <c r="B192" s="53"/>
      <c r="C192" s="153">
        <v>5.0175541294553598</v>
      </c>
      <c r="D192" s="54" t="s">
        <v>96</v>
      </c>
      <c r="E192" s="58"/>
    </row>
    <row r="193" spans="2:5">
      <c r="B193" s="53"/>
      <c r="C193" s="153">
        <v>21.693529837256829</v>
      </c>
      <c r="D193" s="54" t="s">
        <v>97</v>
      </c>
      <c r="E193" s="58"/>
    </row>
    <row r="194" spans="2:5">
      <c r="B194" s="53"/>
      <c r="C194" s="153">
        <v>67.180177191887736</v>
      </c>
      <c r="D194" s="54" t="s">
        <v>98</v>
      </c>
      <c r="E194" s="58"/>
    </row>
    <row r="195" spans="2:5">
      <c r="B195" s="53"/>
      <c r="C195" s="54"/>
      <c r="D195" s="132"/>
      <c r="E195" s="58"/>
    </row>
    <row r="196" spans="2:5">
      <c r="B196" s="53" t="s">
        <v>89</v>
      </c>
      <c r="C196" s="153">
        <v>2.9904488702018002</v>
      </c>
      <c r="D196" s="54" t="s">
        <v>94</v>
      </c>
      <c r="E196" s="58"/>
    </row>
    <row r="197" spans="2:5">
      <c r="B197" s="53"/>
      <c r="C197" s="153">
        <v>3.5583074845867175</v>
      </c>
      <c r="D197" s="54" t="s">
        <v>95</v>
      </c>
      <c r="E197" s="58"/>
    </row>
    <row r="198" spans="2:5">
      <c r="B198" s="53"/>
      <c r="C198" s="153">
        <v>6.4347606121568059</v>
      </c>
      <c r="D198" s="54" t="s">
        <v>96</v>
      </c>
      <c r="E198" s="58"/>
    </row>
    <row r="199" spans="2:5">
      <c r="B199" s="53"/>
      <c r="C199" s="153">
        <v>14.469834798946341</v>
      </c>
      <c r="D199" s="54" t="s">
        <v>97</v>
      </c>
      <c r="E199" s="58"/>
    </row>
    <row r="200" spans="2:5">
      <c r="B200" s="106"/>
      <c r="C200" s="155">
        <v>72.546648234108346</v>
      </c>
      <c r="D200" s="86" t="s">
        <v>98</v>
      </c>
      <c r="E200" s="66"/>
    </row>
    <row r="201" spans="2:5">
      <c r="B201" s="97"/>
      <c r="C201" s="125"/>
      <c r="D201" s="133"/>
      <c r="E201" s="99"/>
    </row>
    <row r="202" spans="2:5">
      <c r="B202" s="91" t="s">
        <v>131</v>
      </c>
      <c r="C202" s="28"/>
      <c r="D202" s="134"/>
      <c r="E202" s="69"/>
    </row>
    <row r="203" spans="2:5">
      <c r="B203" s="67"/>
      <c r="C203" s="28"/>
      <c r="D203" s="134"/>
      <c r="E203" s="69"/>
    </row>
    <row r="204" spans="2:5">
      <c r="B204" s="67"/>
      <c r="C204" s="28"/>
      <c r="D204" s="134"/>
      <c r="E204" s="69"/>
    </row>
    <row r="205" spans="2:5">
      <c r="B205" s="67"/>
      <c r="C205" s="28"/>
      <c r="D205" s="134"/>
      <c r="E205" s="69"/>
    </row>
    <row r="206" spans="2:5" ht="15.75">
      <c r="B206" s="92" t="s">
        <v>148</v>
      </c>
      <c r="C206" s="28"/>
      <c r="D206" s="134"/>
      <c r="E206" s="69"/>
    </row>
    <row r="207" spans="2:5">
      <c r="B207" s="67"/>
      <c r="C207" s="28"/>
      <c r="D207" s="134"/>
      <c r="E207" s="69"/>
    </row>
    <row r="208" spans="2:5">
      <c r="B208" s="67"/>
      <c r="C208" s="28"/>
      <c r="D208" s="134"/>
      <c r="E208" s="69"/>
    </row>
    <row r="209" spans="2:5">
      <c r="B209" s="67"/>
      <c r="C209" s="28"/>
      <c r="D209" s="134"/>
      <c r="E209" s="69"/>
    </row>
    <row r="210" spans="2:5">
      <c r="B210" s="67"/>
      <c r="C210" s="28"/>
      <c r="D210" s="134"/>
      <c r="E210" s="69"/>
    </row>
    <row r="211" spans="2:5">
      <c r="B211" s="67"/>
      <c r="C211" s="28"/>
      <c r="D211" s="134"/>
      <c r="E211" s="69"/>
    </row>
    <row r="212" spans="2:5">
      <c r="B212" s="67"/>
      <c r="C212" s="28"/>
      <c r="D212" s="134"/>
      <c r="E212" s="69"/>
    </row>
    <row r="213" spans="2:5">
      <c r="B213" s="135"/>
      <c r="C213" s="136"/>
      <c r="D213" s="135"/>
      <c r="E213" s="135"/>
    </row>
    <row r="214" spans="2:5">
      <c r="B214" s="70" t="s">
        <v>100</v>
      </c>
      <c r="C214" s="71"/>
      <c r="D214" s="72"/>
      <c r="E214" s="73"/>
    </row>
    <row r="215" spans="2:5">
      <c r="B215" s="57" t="s">
        <v>16</v>
      </c>
      <c r="C215" s="146">
        <v>21.036795554045586</v>
      </c>
      <c r="D215" s="116" t="s">
        <v>101</v>
      </c>
      <c r="E215" s="58"/>
    </row>
    <row r="216" spans="2:5">
      <c r="B216" s="75" t="s">
        <v>45</v>
      </c>
      <c r="C216" s="76"/>
      <c r="D216" s="55" t="s">
        <v>43</v>
      </c>
      <c r="E216" s="58"/>
    </row>
    <row r="217" spans="2:5">
      <c r="B217" s="53"/>
      <c r="C217" s="77" t="s">
        <v>115</v>
      </c>
      <c r="D217" s="78"/>
      <c r="E217" s="58"/>
    </row>
    <row r="218" spans="2:5">
      <c r="B218" s="137" t="s">
        <v>73</v>
      </c>
      <c r="C218" s="153">
        <v>4.7455855408445506</v>
      </c>
      <c r="D218" s="55"/>
      <c r="E218" s="58"/>
    </row>
    <row r="219" spans="2:5">
      <c r="B219" s="80" t="s">
        <v>74</v>
      </c>
      <c r="C219" s="153">
        <v>0.7605756437629333</v>
      </c>
      <c r="D219" s="55"/>
      <c r="E219" s="58"/>
    </row>
    <row r="220" spans="2:5">
      <c r="B220" s="80" t="s">
        <v>75</v>
      </c>
      <c r="C220" s="153">
        <v>1.0388130619060019</v>
      </c>
      <c r="D220" s="55"/>
      <c r="E220" s="58"/>
    </row>
    <row r="221" spans="2:5">
      <c r="B221" s="80" t="s">
        <v>76</v>
      </c>
      <c r="C221" s="153">
        <v>0.8848513226975907</v>
      </c>
      <c r="D221" s="55"/>
      <c r="E221" s="58"/>
    </row>
    <row r="222" spans="2:5">
      <c r="B222" s="80" t="s">
        <v>77</v>
      </c>
      <c r="C222" s="153">
        <v>0.97604908472852425</v>
      </c>
      <c r="D222" s="55"/>
      <c r="E222" s="58"/>
    </row>
    <row r="223" spans="2:5">
      <c r="B223" s="80" t="s">
        <v>78</v>
      </c>
      <c r="C223" s="153">
        <v>7.6017788765699308</v>
      </c>
      <c r="D223" s="55"/>
      <c r="E223" s="58"/>
    </row>
    <row r="224" spans="2:5">
      <c r="B224" s="138" t="s">
        <v>79</v>
      </c>
      <c r="C224" s="153">
        <v>83.992346469490471</v>
      </c>
      <c r="D224" s="65"/>
      <c r="E224" s="66"/>
    </row>
    <row r="225" spans="2:5">
      <c r="B225" s="97"/>
      <c r="C225" s="125"/>
      <c r="D225" s="97"/>
      <c r="E225" s="99"/>
    </row>
    <row r="226" spans="2:5">
      <c r="B226" s="91" t="s">
        <v>132</v>
      </c>
      <c r="C226" s="28"/>
      <c r="D226" s="67"/>
      <c r="E226" s="69"/>
    </row>
    <row r="227" spans="2:5">
      <c r="B227" s="67"/>
      <c r="C227" s="28"/>
      <c r="D227" s="67"/>
      <c r="E227" s="69"/>
    </row>
    <row r="228" spans="2:5" ht="15.75">
      <c r="B228" s="92" t="s">
        <v>149</v>
      </c>
      <c r="C228" s="28"/>
      <c r="D228" s="67"/>
      <c r="E228" s="69"/>
    </row>
    <row r="229" spans="2:5">
      <c r="C229" s="28"/>
      <c r="D229" s="67"/>
      <c r="E229" s="69"/>
    </row>
    <row r="230" spans="2:5">
      <c r="B230" s="67"/>
      <c r="C230" s="28"/>
      <c r="D230" s="67"/>
      <c r="E230" s="69"/>
    </row>
    <row r="231" spans="2:5">
      <c r="B231" s="67"/>
      <c r="C231" s="28"/>
      <c r="D231" s="67"/>
      <c r="E231" s="69"/>
    </row>
    <row r="232" spans="2:5">
      <c r="B232" s="67"/>
      <c r="C232" s="28"/>
      <c r="D232" s="67"/>
      <c r="E232" s="69"/>
    </row>
    <row r="233" spans="2:5">
      <c r="B233" s="67"/>
      <c r="C233" s="28"/>
      <c r="D233" s="67"/>
      <c r="E233" s="69"/>
    </row>
    <row r="234" spans="2:5">
      <c r="B234" s="67"/>
      <c r="C234" s="28"/>
      <c r="D234" s="67"/>
      <c r="E234" s="69"/>
    </row>
    <row r="235" spans="2:5">
      <c r="B235" s="67"/>
      <c r="C235" s="28"/>
      <c r="D235" s="67"/>
      <c r="E235" s="69"/>
    </row>
    <row r="236" spans="2:5">
      <c r="B236" s="67"/>
      <c r="C236" s="28"/>
      <c r="D236" s="67"/>
      <c r="E236" s="69"/>
    </row>
    <row r="237" spans="2:5">
      <c r="B237" s="67"/>
      <c r="C237" s="28"/>
      <c r="D237" s="67"/>
      <c r="E237" s="69"/>
    </row>
    <row r="238" spans="2:5">
      <c r="B238" s="67"/>
      <c r="C238" s="28"/>
      <c r="D238" s="67"/>
      <c r="E238" s="69"/>
    </row>
    <row r="239" spans="2:5">
      <c r="B239" s="67"/>
      <c r="C239" s="28"/>
      <c r="D239" s="67"/>
      <c r="E239" s="69"/>
    </row>
    <row r="240" spans="2:5">
      <c r="B240" s="67"/>
      <c r="C240" s="28"/>
      <c r="D240" s="67"/>
      <c r="E240" s="69"/>
    </row>
    <row r="241" spans="2:5">
      <c r="B241" s="67"/>
      <c r="C241" s="28"/>
      <c r="D241" s="67"/>
      <c r="E241" s="69"/>
    </row>
    <row r="242" spans="2:5">
      <c r="B242" s="70" t="s">
        <v>32</v>
      </c>
      <c r="C242" s="71"/>
      <c r="D242" s="72"/>
      <c r="E242" s="73" t="s">
        <v>52</v>
      </c>
    </row>
    <row r="243" spans="2:5">
      <c r="B243" s="139" t="s">
        <v>119</v>
      </c>
      <c r="C243" s="154">
        <v>9.9537599204955818</v>
      </c>
      <c r="D243" s="102" t="s">
        <v>26</v>
      </c>
      <c r="E243" s="56" t="s">
        <v>133</v>
      </c>
    </row>
    <row r="244" spans="2:5">
      <c r="B244" s="140"/>
      <c r="C244" s="82"/>
      <c r="D244" s="83"/>
      <c r="E244" s="141"/>
    </row>
    <row r="245" spans="2:5">
      <c r="B245" s="140"/>
      <c r="C245" s="82"/>
      <c r="D245" s="83"/>
      <c r="E245" s="141"/>
    </row>
    <row r="246" spans="2:5">
      <c r="B246" s="140"/>
      <c r="C246" s="82"/>
      <c r="D246" s="83"/>
      <c r="E246" s="141"/>
    </row>
    <row r="247" spans="2:5" ht="33.75" customHeight="1">
      <c r="B247" s="171" t="s">
        <v>17</v>
      </c>
      <c r="C247" s="177"/>
      <c r="D247" s="168" t="s">
        <v>40</v>
      </c>
      <c r="E247" s="174" t="s">
        <v>53</v>
      </c>
    </row>
    <row r="248" spans="2:5" ht="33.75" customHeight="1">
      <c r="B248" s="172"/>
      <c r="C248" s="178"/>
      <c r="D248" s="169"/>
      <c r="E248" s="175"/>
    </row>
    <row r="249" spans="2:5" ht="33.75" customHeight="1">
      <c r="B249" s="172"/>
      <c r="C249" s="178"/>
      <c r="D249" s="169"/>
      <c r="E249" s="175"/>
    </row>
    <row r="250" spans="2:5" ht="26.25" customHeight="1">
      <c r="B250" s="173"/>
      <c r="C250" s="179"/>
      <c r="D250" s="170"/>
      <c r="E250" s="176"/>
    </row>
    <row r="251" spans="2:5" ht="26.25" customHeight="1">
      <c r="B251" s="142"/>
      <c r="C251" s="143"/>
      <c r="D251" s="144"/>
      <c r="E251" s="145"/>
    </row>
    <row r="252" spans="2:5" ht="26.25" customHeight="1">
      <c r="B252" s="142"/>
      <c r="C252" s="143"/>
      <c r="D252" s="144"/>
      <c r="E252" s="145"/>
    </row>
  </sheetData>
  <sheetProtection password="E366" sheet="1" objects="1" scenarios="1" formatCells="0" formatColumns="0" formatRows="0" insertColumns="0" insertRows="0" insertHyperlinks="0" deleteColumns="0" deleteRows="0" sort="0" autoFilter="0" pivotTables="0"/>
  <mergeCells count="5">
    <mergeCell ref="D247:D250"/>
    <mergeCell ref="B247:B250"/>
    <mergeCell ref="E247:E250"/>
    <mergeCell ref="C247:C250"/>
    <mergeCell ref="B18:E20"/>
  </mergeCells>
  <pageMargins left="0.51181102362204722" right="0.51181102362204722" top="0.55118110236220474" bottom="0.55118110236220474" header="0.31496062992125984" footer="0.31496062992125984"/>
  <pageSetup paperSize="9" scale="6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dimension ref="A4:H7"/>
  <sheetViews>
    <sheetView workbookViewId="0">
      <selection activeCell="B7" sqref="B7"/>
    </sheetView>
  </sheetViews>
  <sheetFormatPr baseColWidth="10" defaultRowHeight="15"/>
  <cols>
    <col min="1" max="1" width="40.85546875" customWidth="1"/>
  </cols>
  <sheetData>
    <row r="4" spans="1:8" ht="15.75" thickBot="1">
      <c r="A4" s="13" t="s">
        <v>61</v>
      </c>
      <c r="B4" s="13" t="s">
        <v>54</v>
      </c>
      <c r="C4" s="13" t="s">
        <v>55</v>
      </c>
      <c r="D4" s="13" t="s">
        <v>56</v>
      </c>
      <c r="E4" s="13" t="s">
        <v>57</v>
      </c>
      <c r="F4" s="13" t="s">
        <v>58</v>
      </c>
      <c r="G4" s="13" t="s">
        <v>59</v>
      </c>
      <c r="H4" s="13" t="s">
        <v>60</v>
      </c>
    </row>
    <row r="5" spans="1:8">
      <c r="A5" t="s">
        <v>62</v>
      </c>
      <c r="B5" s="149">
        <f>+Mortgage!C101</f>
        <v>39.392556410328559</v>
      </c>
      <c r="C5" s="149">
        <f>+Mortgage!C102</f>
        <v>14.339983011302152</v>
      </c>
      <c r="D5" s="149">
        <f>+Mortgage!C103</f>
        <v>16.784491040599427</v>
      </c>
      <c r="E5" s="149">
        <f>+Mortgage!C104</f>
        <v>14.668875996084394</v>
      </c>
      <c r="F5" s="149">
        <f>+Mortgage!C105</f>
        <v>9.0996826195696716</v>
      </c>
      <c r="G5" s="149">
        <f>+Mortgage!C106</f>
        <v>3.1294432101400078</v>
      </c>
      <c r="H5" s="149">
        <f>+Mortgage!C107</f>
        <v>2.5849677119757724</v>
      </c>
    </row>
    <row r="6" spans="1:8">
      <c r="A6" s="150" t="s">
        <v>88</v>
      </c>
      <c r="B6" s="149">
        <f>+Mortgage!C109</f>
        <v>37.037145469370238</v>
      </c>
      <c r="C6" s="149">
        <f>+Mortgage!C110</f>
        <v>15.219648856255578</v>
      </c>
      <c r="D6" s="149">
        <f>+Mortgage!C111</f>
        <v>18.461721948985517</v>
      </c>
      <c r="E6" s="149">
        <f>+Mortgage!C112</f>
        <v>15.825243644474135</v>
      </c>
      <c r="F6" s="149">
        <f>+Mortgage!C113</f>
        <v>9.6203640501426211</v>
      </c>
      <c r="G6" s="149">
        <f>+Mortgage!C114</f>
        <v>3.0582458216961106</v>
      </c>
      <c r="H6" s="149">
        <f>+Mortgage!C115</f>
        <v>0.77763020907581393</v>
      </c>
    </row>
    <row r="7" spans="1:8">
      <c r="A7" s="150" t="s">
        <v>89</v>
      </c>
      <c r="B7" s="149">
        <f>+Mortgage!C117</f>
        <v>49.811428164229163</v>
      </c>
      <c r="C7" s="149">
        <f>+Mortgage!C118</f>
        <v>10.448888907303719</v>
      </c>
      <c r="D7" s="149">
        <f>+Mortgage!C119</f>
        <v>9.3654655821192225</v>
      </c>
      <c r="E7" s="149">
        <f>+Mortgage!C120</f>
        <v>9.5538253612128621</v>
      </c>
      <c r="F7" s="149">
        <f>+Mortgage!C121</f>
        <v>6.7965120961409138</v>
      </c>
      <c r="G7" s="149">
        <f>+Mortgage!C122</f>
        <v>3.4443761360725875</v>
      </c>
      <c r="H7" s="149">
        <f>+Mortgage!C123</f>
        <v>10.579503752921541</v>
      </c>
    </row>
  </sheetData>
  <sheetProtection password="E366"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4:F7"/>
  <sheetViews>
    <sheetView workbookViewId="0">
      <selection activeCell="B7" sqref="B7"/>
    </sheetView>
  </sheetViews>
  <sheetFormatPr baseColWidth="10" defaultRowHeight="15"/>
  <cols>
    <col min="1" max="1" width="40.85546875" customWidth="1"/>
  </cols>
  <sheetData>
    <row r="4" spans="1:6" ht="15.75" thickBot="1">
      <c r="A4" s="13" t="s">
        <v>68</v>
      </c>
      <c r="B4" s="13" t="s">
        <v>66</v>
      </c>
      <c r="C4" s="14" t="s">
        <v>63</v>
      </c>
      <c r="D4" s="14" t="s">
        <v>64</v>
      </c>
      <c r="E4" s="14" t="s">
        <v>65</v>
      </c>
      <c r="F4" s="13" t="s">
        <v>67</v>
      </c>
    </row>
    <row r="5" spans="1:6">
      <c r="A5" t="s">
        <v>62</v>
      </c>
      <c r="B5" s="149">
        <f>+Mortgage!C184</f>
        <v>3.4136772925603305</v>
      </c>
      <c r="C5" s="149">
        <f>+Mortgage!C185</f>
        <v>2.77619503320087</v>
      </c>
      <c r="D5" s="149">
        <f>+Mortgage!C186</f>
        <v>5.2788685010478336</v>
      </c>
      <c r="E5" s="149">
        <f>+Mortgage!C187</f>
        <v>20.361574788678467</v>
      </c>
      <c r="F5" s="149">
        <f>+Mortgage!C188</f>
        <v>68.169684384511868</v>
      </c>
    </row>
    <row r="6" spans="1:6">
      <c r="A6" s="150" t="s">
        <v>88</v>
      </c>
      <c r="B6" s="149">
        <f>+Mortgage!C190</f>
        <v>3.5093572164613898</v>
      </c>
      <c r="C6" s="149">
        <f>+Mortgage!C191</f>
        <v>2.5993816249386801</v>
      </c>
      <c r="D6" s="149">
        <f>+Mortgage!C192</f>
        <v>5.0175541294553598</v>
      </c>
      <c r="E6" s="149">
        <f>+Mortgage!C193</f>
        <v>21.693529837256829</v>
      </c>
      <c r="F6" s="149">
        <f>+Mortgage!C194</f>
        <v>67.180177191887736</v>
      </c>
    </row>
    <row r="7" spans="1:6">
      <c r="A7" s="150" t="s">
        <v>89</v>
      </c>
      <c r="B7" s="149">
        <f>+Mortgage!C196</f>
        <v>2.9904488702018002</v>
      </c>
      <c r="C7" s="149">
        <f>+Mortgage!C197</f>
        <v>3.5583074845867175</v>
      </c>
      <c r="D7" s="149">
        <f>+Mortgage!C198</f>
        <v>6.4347606121568059</v>
      </c>
      <c r="E7" s="149">
        <f>+Mortgage!C199</f>
        <v>14.469834798946341</v>
      </c>
      <c r="F7" s="149">
        <f>+Mortgage!C200</f>
        <v>72.546648234108346</v>
      </c>
    </row>
  </sheetData>
  <sheetProtection password="E366" sheet="1" objects="1" scenarios="1"/>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dimension ref="A3:H8"/>
  <sheetViews>
    <sheetView topLeftCell="A4" workbookViewId="0">
      <selection activeCell="J22" sqref="J22"/>
    </sheetView>
  </sheetViews>
  <sheetFormatPr baseColWidth="10" defaultRowHeight="15"/>
  <cols>
    <col min="1" max="1" width="25.85546875" bestFit="1" customWidth="1"/>
  </cols>
  <sheetData>
    <row r="3" spans="1:8">
      <c r="A3" s="148" t="s">
        <v>157</v>
      </c>
    </row>
    <row r="4" spans="1:8" ht="15.75" thickBot="1">
      <c r="A4" s="13" t="s">
        <v>62</v>
      </c>
      <c r="B4" s="13" t="s">
        <v>73</v>
      </c>
      <c r="C4" s="13" t="s">
        <v>74</v>
      </c>
      <c r="D4" s="13" t="s">
        <v>75</v>
      </c>
      <c r="E4" s="13" t="s">
        <v>76</v>
      </c>
      <c r="F4" s="13" t="s">
        <v>77</v>
      </c>
      <c r="G4" s="13" t="s">
        <v>78</v>
      </c>
      <c r="H4" s="13" t="s">
        <v>79</v>
      </c>
    </row>
    <row r="5" spans="1:8">
      <c r="A5" t="s">
        <v>158</v>
      </c>
      <c r="B5" s="149">
        <f>+Mortgage!C218</f>
        <v>4.7455855408445506</v>
      </c>
      <c r="C5" s="149">
        <f>+Mortgage!C219</f>
        <v>0.7605756437629333</v>
      </c>
      <c r="D5" s="149">
        <f>+Mortgage!C220</f>
        <v>1.0388130619060019</v>
      </c>
      <c r="E5" s="149">
        <f>+Mortgage!C221</f>
        <v>0.8848513226975907</v>
      </c>
      <c r="F5" s="149">
        <f>+Mortgage!C222</f>
        <v>0.97604908472852425</v>
      </c>
      <c r="G5" s="149">
        <f>+Mortgage!C223</f>
        <v>7.6017788765699308</v>
      </c>
      <c r="H5" s="149">
        <f>+Mortgage!C224</f>
        <v>83.992346469490471</v>
      </c>
    </row>
    <row r="6" spans="1:8">
      <c r="A6" t="s">
        <v>159</v>
      </c>
      <c r="B6" s="149">
        <f>+Mortgage!C37</f>
        <v>18.6061451825679</v>
      </c>
      <c r="C6" s="149">
        <f>+Mortgage!C38</f>
        <v>20.238263185701964</v>
      </c>
      <c r="D6" s="149">
        <f>+Mortgage!C39</f>
        <v>29.378123972475635</v>
      </c>
      <c r="E6" s="149">
        <f>+Mortgage!C40</f>
        <v>7.2655575316519041</v>
      </c>
      <c r="F6" s="149">
        <f>+Mortgage!C41</f>
        <v>3.574167813688419</v>
      </c>
      <c r="G6" s="149">
        <f>+Mortgage!C42</f>
        <v>19.53878402951058</v>
      </c>
      <c r="H6" s="149">
        <f>+Mortgage!C43</f>
        <v>1.3989582844036017</v>
      </c>
    </row>
    <row r="7" spans="1:8">
      <c r="A7" s="150" t="s">
        <v>160</v>
      </c>
      <c r="B7" s="151">
        <v>2.984677499775084</v>
      </c>
      <c r="C7" s="151">
        <v>2.0984374266054022</v>
      </c>
      <c r="D7" s="151">
        <v>10.492187133027013</v>
      </c>
      <c r="E7" s="151">
        <v>0</v>
      </c>
      <c r="F7" s="151">
        <v>0</v>
      </c>
      <c r="G7" s="151">
        <v>0</v>
      </c>
      <c r="H7" s="151">
        <v>0</v>
      </c>
    </row>
    <row r="8" spans="1:8">
      <c r="A8" s="150" t="s">
        <v>161</v>
      </c>
      <c r="B8" s="151">
        <v>15.62146768279282</v>
      </c>
      <c r="C8" s="151">
        <v>18.139825759096563</v>
      </c>
      <c r="D8" s="151">
        <v>18.885936839448622</v>
      </c>
      <c r="E8" s="151">
        <v>7.2655575316519041</v>
      </c>
      <c r="F8" s="151">
        <v>3.574167813688419</v>
      </c>
      <c r="G8" s="151">
        <v>19.53878402951058</v>
      </c>
      <c r="H8" s="151">
        <v>1.3989582844036017</v>
      </c>
    </row>
  </sheetData>
  <sheetProtection password="E366"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B6:E40"/>
  <sheetViews>
    <sheetView showGridLines="0" showWhiteSpace="0" view="pageLayout" zoomScale="85" zoomScaleNormal="85" zoomScalePageLayoutView="85" workbookViewId="0">
      <selection activeCell="E21" sqref="E21"/>
    </sheetView>
  </sheetViews>
  <sheetFormatPr baseColWidth="10" defaultRowHeight="15"/>
  <cols>
    <col min="1" max="1" width="2.7109375" style="18" customWidth="1"/>
    <col min="2" max="2" width="45.140625" style="18" customWidth="1"/>
    <col min="3" max="3" width="35.5703125" style="17" customWidth="1"/>
    <col min="4" max="4" width="31" style="18" customWidth="1"/>
    <col min="5" max="5" width="38.85546875" style="18" customWidth="1"/>
    <col min="6" max="16384" width="11.42578125" style="18"/>
  </cols>
  <sheetData>
    <row r="6" spans="2:5" ht="18.75">
      <c r="B6" s="16" t="s">
        <v>21</v>
      </c>
    </row>
    <row r="7" spans="2:5" ht="16.5" thickBot="1">
      <c r="B7" s="19"/>
    </row>
    <row r="8" spans="2:5" ht="15.75" thickBot="1">
      <c r="C8" s="20" t="s">
        <v>69</v>
      </c>
      <c r="D8" s="21"/>
    </row>
    <row r="9" spans="2:5" ht="15.75" thickBot="1">
      <c r="C9" s="22" t="s">
        <v>112</v>
      </c>
      <c r="D9" s="23"/>
    </row>
    <row r="10" spans="2:5" ht="15.75" thickBot="1">
      <c r="C10" s="24" t="s">
        <v>113</v>
      </c>
      <c r="D10" s="25" t="s">
        <v>146</v>
      </c>
      <c r="E10" s="26"/>
    </row>
    <row r="11" spans="2:5">
      <c r="C11" s="27"/>
      <c r="D11" s="28"/>
      <c r="E11" s="26"/>
    </row>
    <row r="12" spans="2:5">
      <c r="B12" s="29" t="s">
        <v>144</v>
      </c>
      <c r="C12" s="30" t="s">
        <v>69</v>
      </c>
      <c r="D12" s="31" t="s">
        <v>145</v>
      </c>
      <c r="E12" s="26"/>
    </row>
    <row r="13" spans="2:5">
      <c r="B13" s="32" t="s">
        <v>141</v>
      </c>
      <c r="C13" s="33"/>
      <c r="D13" s="34"/>
      <c r="E13" s="26"/>
    </row>
    <row r="14" spans="2:5">
      <c r="B14" s="35" t="s">
        <v>142</v>
      </c>
      <c r="C14" s="36"/>
      <c r="D14" s="37"/>
      <c r="E14" s="26"/>
    </row>
    <row r="15" spans="2:5">
      <c r="B15" s="38" t="s">
        <v>143</v>
      </c>
      <c r="C15" s="39"/>
      <c r="D15" s="40"/>
      <c r="E15" s="26"/>
    </row>
    <row r="16" spans="2:5">
      <c r="C16" s="27"/>
      <c r="D16" s="28"/>
      <c r="E16" s="26"/>
    </row>
    <row r="17" spans="2:5" ht="26.25" customHeight="1" thickBot="1">
      <c r="B17" s="142"/>
      <c r="C17" s="143"/>
      <c r="D17" s="144"/>
      <c r="E17" s="145"/>
    </row>
    <row r="18" spans="2:5" ht="26.25" customHeight="1" thickBot="1">
      <c r="B18" s="41" t="s">
        <v>18</v>
      </c>
      <c r="C18" s="42" t="s">
        <v>37</v>
      </c>
      <c r="D18" s="43"/>
      <c r="E18" s="44" t="s">
        <v>33</v>
      </c>
    </row>
    <row r="19" spans="2:5">
      <c r="B19" s="2"/>
      <c r="C19" s="8"/>
      <c r="D19" s="1"/>
      <c r="E19" s="12"/>
    </row>
    <row r="20" spans="2:5">
      <c r="B20" s="2" t="s">
        <v>1</v>
      </c>
      <c r="C20" s="8"/>
      <c r="D20" s="1" t="s">
        <v>22</v>
      </c>
      <c r="E20" s="12"/>
    </row>
    <row r="21" spans="2:5">
      <c r="B21" s="1" t="s">
        <v>2</v>
      </c>
      <c r="C21" s="6"/>
      <c r="D21" s="1" t="s">
        <v>26</v>
      </c>
      <c r="E21" s="12"/>
    </row>
    <row r="22" spans="2:5">
      <c r="B22" s="1" t="s">
        <v>3</v>
      </c>
      <c r="C22" s="7"/>
      <c r="D22" s="1" t="s">
        <v>23</v>
      </c>
      <c r="E22" s="12"/>
    </row>
    <row r="23" spans="2:5">
      <c r="B23" s="1" t="s">
        <v>4</v>
      </c>
      <c r="C23" s="7"/>
      <c r="D23" s="1" t="s">
        <v>34</v>
      </c>
      <c r="E23" s="12"/>
    </row>
    <row r="24" spans="2:5">
      <c r="B24" s="1" t="s">
        <v>5</v>
      </c>
      <c r="C24" s="7"/>
      <c r="D24" s="1" t="s">
        <v>22</v>
      </c>
      <c r="E24" s="12"/>
    </row>
    <row r="25" spans="2:5">
      <c r="B25" s="1" t="s">
        <v>6</v>
      </c>
      <c r="C25" s="7"/>
      <c r="D25" s="1" t="s">
        <v>23</v>
      </c>
      <c r="E25" s="12"/>
    </row>
    <row r="26" spans="2:5">
      <c r="B26" s="3"/>
      <c r="C26" s="9"/>
      <c r="D26" s="3"/>
      <c r="E26" s="12"/>
    </row>
    <row r="27" spans="2:5">
      <c r="B27" s="1" t="s">
        <v>7</v>
      </c>
      <c r="C27" s="7"/>
      <c r="D27" s="1" t="s">
        <v>23</v>
      </c>
      <c r="E27" s="12"/>
    </row>
    <row r="28" spans="2:5">
      <c r="B28" s="1"/>
      <c r="C28" s="7"/>
      <c r="D28" s="1" t="s">
        <v>24</v>
      </c>
      <c r="E28" s="12"/>
    </row>
    <row r="29" spans="2:5">
      <c r="B29" s="1" t="s">
        <v>8</v>
      </c>
      <c r="C29" s="7"/>
      <c r="D29" s="1" t="s">
        <v>23</v>
      </c>
      <c r="E29" s="12"/>
    </row>
    <row r="30" spans="2:5">
      <c r="B30" s="15" t="s">
        <v>13</v>
      </c>
      <c r="C30" s="10"/>
      <c r="D30" s="4" t="s">
        <v>35</v>
      </c>
      <c r="E30" s="12"/>
    </row>
    <row r="31" spans="2:5">
      <c r="B31" s="15"/>
      <c r="C31" s="10"/>
      <c r="D31" s="4"/>
      <c r="E31" s="12"/>
    </row>
    <row r="32" spans="2:5">
      <c r="B32" s="15"/>
      <c r="C32" s="10"/>
      <c r="D32" s="4"/>
      <c r="E32" s="12"/>
    </row>
    <row r="33" spans="2:5">
      <c r="B33" s="15"/>
      <c r="C33" s="10"/>
      <c r="D33" s="4"/>
      <c r="E33" s="11"/>
    </row>
    <row r="34" spans="2:5">
      <c r="B34" s="1" t="s">
        <v>9</v>
      </c>
      <c r="C34" s="7"/>
      <c r="D34" s="1" t="s">
        <v>25</v>
      </c>
      <c r="E34" s="11"/>
    </row>
    <row r="35" spans="2:5">
      <c r="B35" s="1" t="s">
        <v>10</v>
      </c>
      <c r="C35" s="7"/>
      <c r="D35" s="1" t="s">
        <v>22</v>
      </c>
      <c r="E35" s="11"/>
    </row>
    <row r="36" spans="2:5">
      <c r="B36" s="1" t="s">
        <v>19</v>
      </c>
      <c r="C36" s="7"/>
      <c r="D36" s="1" t="s">
        <v>26</v>
      </c>
      <c r="E36" s="11"/>
    </row>
    <row r="37" spans="2:5">
      <c r="B37" s="5"/>
      <c r="C37" s="7"/>
      <c r="D37" s="1"/>
      <c r="E37" s="11"/>
    </row>
    <row r="38" spans="2:5">
      <c r="B38" s="5"/>
      <c r="C38" s="7"/>
      <c r="D38" s="1"/>
      <c r="E38" s="11"/>
    </row>
    <row r="39" spans="2:5">
      <c r="B39" s="2" t="s">
        <v>20</v>
      </c>
      <c r="C39" s="8"/>
      <c r="D39" s="2" t="s">
        <v>36</v>
      </c>
      <c r="E39" s="11"/>
    </row>
    <row r="40" spans="2:5">
      <c r="B40" s="2"/>
      <c r="C40" s="8"/>
      <c r="D40" s="1"/>
      <c r="E40" s="11"/>
    </row>
  </sheetData>
  <sheetProtection password="E366" sheet="1" objects="1" scenarios="1" formatCells="0" formatColumns="0" formatRows="0" insertColumns="0" insertRows="0" insertHyperlinks="0" deleteColumns="0" deleteRows="0" sort="0" autoFilter="0" pivotTables="0"/>
  <pageMargins left="0.51181102362204722" right="0.51181102362204722" top="0.55118110236220474" bottom="0.55118110236220474" header="0.31496062992125984" footer="0.31496062992125984"/>
  <pageSetup paperSize="9" scale="6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Mortgage</vt:lpstr>
      <vt:lpstr>LTV distribution</vt:lpstr>
      <vt:lpstr>Seasoning</vt:lpstr>
      <vt:lpstr>Amortisation profile</vt:lpstr>
      <vt:lpstr>Public sector</vt:lpstr>
      <vt:lpstr>Mortgage!Títulos_a_imprimir</vt:lpstr>
      <vt:lpstr>'Public sector'!Títulos_a_imprimir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dc:creator>
  <cp:lastModifiedBy>T8205Y</cp:lastModifiedBy>
  <cp:lastPrinted>2014-03-20T10:21:18Z</cp:lastPrinted>
  <dcterms:created xsi:type="dcterms:W3CDTF">2012-03-02T08:39:26Z</dcterms:created>
  <dcterms:modified xsi:type="dcterms:W3CDTF">2015-01-15T09:46:23Z</dcterms:modified>
</cp:coreProperties>
</file>